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61" windowWidth="15480" windowHeight="8700" activeTab="4"/>
  </bookViews>
  <sheets>
    <sheet name="605" sheetId="1" r:id="rId1"/>
    <sheet name="606" sheetId="2" r:id="rId2"/>
    <sheet name="607" sheetId="3" r:id="rId3"/>
    <sheet name="608" sheetId="4" r:id="rId4"/>
    <sheet name="609" sheetId="5" r:id="rId5"/>
  </sheets>
  <definedNames/>
  <calcPr fullCalcOnLoad="1"/>
</workbook>
</file>

<file path=xl/sharedStrings.xml><?xml version="1.0" encoding="utf-8"?>
<sst xmlns="http://schemas.openxmlformats.org/spreadsheetml/2006/main" count="360" uniqueCount="140">
  <si>
    <t>DEMAND NO. 44</t>
  </si>
  <si>
    <t>TRADE &amp; COMMERCE</t>
  </si>
  <si>
    <t>Abstract Schedule for Object Headwise Expenditure</t>
  </si>
  <si>
    <t>2011-12</t>
  </si>
  <si>
    <t>Plan</t>
  </si>
  <si>
    <t>Total</t>
  </si>
  <si>
    <t>(01)</t>
  </si>
  <si>
    <t>-</t>
  </si>
  <si>
    <t>Salaries</t>
  </si>
  <si>
    <t>(02)</t>
  </si>
  <si>
    <t>Wages</t>
  </si>
  <si>
    <t>(06)</t>
  </si>
  <si>
    <t>Medical Treatment</t>
  </si>
  <si>
    <t>(11)</t>
  </si>
  <si>
    <t>Domestic Travel Expenses</t>
  </si>
  <si>
    <t>(13)</t>
  </si>
  <si>
    <t>Office Expenses</t>
  </si>
  <si>
    <t>(14)</t>
  </si>
  <si>
    <t>(16)</t>
  </si>
  <si>
    <t>Publication</t>
  </si>
  <si>
    <t>(26)</t>
  </si>
  <si>
    <t>Advertising &amp; Publicity</t>
  </si>
  <si>
    <t>(27)</t>
  </si>
  <si>
    <t>Minor Works</t>
  </si>
  <si>
    <t>(50)</t>
  </si>
  <si>
    <t>Other Charges</t>
  </si>
  <si>
    <t>(51)</t>
  </si>
  <si>
    <t>Motor Vehicles</t>
  </si>
  <si>
    <t>(54)</t>
  </si>
  <si>
    <t>Schedule  for Object Headwise Expenditure</t>
  </si>
  <si>
    <t>TOTAL OF MAJOR HEAD : 2435</t>
  </si>
  <si>
    <t>TOTAL OF MAJOR HEAD : 4435</t>
  </si>
  <si>
    <t>I.</t>
  </si>
  <si>
    <t xml:space="preserve">Revenue </t>
  </si>
  <si>
    <t>Capital</t>
  </si>
  <si>
    <t>Voted</t>
  </si>
  <si>
    <t>REVENUE SECTION</t>
  </si>
  <si>
    <t>Charged</t>
  </si>
  <si>
    <t>Sector                   :</t>
  </si>
  <si>
    <t>: 'C' Economic Services</t>
  </si>
  <si>
    <t>Major Head           :</t>
  </si>
  <si>
    <t>II</t>
  </si>
  <si>
    <t>Details of the Estimates are given below :-</t>
  </si>
  <si>
    <t>Sub Major Head : 01 - Marketing &amp; Quality Control</t>
  </si>
  <si>
    <t>Minor Head : 101 - Marketing Facilities</t>
  </si>
  <si>
    <t>Sub Head : (01)-Agriculture Marketing</t>
  </si>
  <si>
    <t>Detail Head : 00</t>
  </si>
  <si>
    <t xml:space="preserve">Object Head </t>
  </si>
  <si>
    <t>(01)-Salaries</t>
  </si>
  <si>
    <t>(02)-Wages</t>
  </si>
  <si>
    <t>(06)-Medical Treatment</t>
  </si>
  <si>
    <t>(11)-Domestic Travel Expenses</t>
  </si>
  <si>
    <t>(13)-Office Expenses</t>
  </si>
  <si>
    <t>(27)-Minor Works.</t>
  </si>
  <si>
    <t>(50)-Other Charges</t>
  </si>
  <si>
    <t>(51)-Motor Vehicles</t>
  </si>
  <si>
    <t>Minor Head : 102 - Grading &amp; Quality Control Facilities</t>
  </si>
  <si>
    <t>Sub Head : (01)-Grading &amp; Quality Control</t>
  </si>
  <si>
    <t xml:space="preserve">Sector </t>
  </si>
  <si>
    <t xml:space="preserve">Major Head </t>
  </si>
  <si>
    <t>'C' Economic Services</t>
  </si>
  <si>
    <t>Sub Head : (02)-Administration</t>
  </si>
  <si>
    <t>(26)-Advertising &amp; Publicity</t>
  </si>
  <si>
    <t>Minor Head : 800 - Other Expenditure</t>
  </si>
  <si>
    <t>Sub Head : (01) - Other Expenditure</t>
  </si>
  <si>
    <t>(14)-Rents, Rates &amp; Taxes</t>
  </si>
  <si>
    <t>(16)-Publication</t>
  </si>
  <si>
    <t>TOTAL OF REVENUE SECTION</t>
  </si>
  <si>
    <t>CAPITAL SECTION</t>
  </si>
  <si>
    <t>Minor Head : 190 - Investment in Public Sector &amp; Other Undertakings</t>
  </si>
  <si>
    <t>Sub Head :  (01) - Investment in Public Sector &amp; Other Undertakings</t>
  </si>
  <si>
    <t>TOTAL OF CAPITAL SECTION</t>
  </si>
  <si>
    <r>
      <t>(</t>
    </r>
    <r>
      <rPr>
        <i/>
        <sz val="12"/>
        <rFont val="Rupee Foradian"/>
        <family val="2"/>
      </rPr>
      <t>`</t>
    </r>
    <r>
      <rPr>
        <i/>
        <sz val="12"/>
        <rFont val="Times New Roman"/>
        <family val="1"/>
      </rPr>
      <t xml:space="preserve"> in lakhs)</t>
    </r>
  </si>
  <si>
    <t>Controlling Officer : Director, Trade &amp; Commerce</t>
  </si>
  <si>
    <t>: ''C' Economic Services</t>
  </si>
  <si>
    <t>Rents, Rates &amp; Taxes</t>
  </si>
  <si>
    <t>TOTAL OF 101(01)</t>
  </si>
  <si>
    <t>TOTAL OF 102(01)</t>
  </si>
  <si>
    <t>TOTAL OF 102(02)</t>
  </si>
  <si>
    <t>TOTAL OF 800(01)</t>
  </si>
  <si>
    <t>TOTAL OF 190(01)</t>
  </si>
  <si>
    <t>Investments/Loans</t>
  </si>
  <si>
    <t>(54)-Investments/Loans</t>
  </si>
  <si>
    <t>2012-13</t>
  </si>
  <si>
    <t>TOTAL OF DEMAND NO. 44 (VOTED)</t>
  </si>
  <si>
    <t>TOTAL OF MAJOR HEAD 2435</t>
  </si>
  <si>
    <t>(31)-GIA Gen (Salaries)</t>
  </si>
  <si>
    <t>(31)</t>
  </si>
  <si>
    <t>GIA General (Salaries)</t>
  </si>
  <si>
    <t>: 4435 - C.O. on Other Agricultural Programmes</t>
  </si>
  <si>
    <t>2435 - Other Agricultural Programmes</t>
  </si>
  <si>
    <t>: 2435 - Other Agricultural Programmes</t>
  </si>
  <si>
    <t>Major Head : 2435 - Other Agricultural Programmes</t>
  </si>
  <si>
    <t>Major Head : 4435 - C.O. on Other Agricultural Programmes</t>
  </si>
  <si>
    <t>Actuals</t>
  </si>
  <si>
    <t>Budget Estimates</t>
  </si>
  <si>
    <t>Revised Estimates</t>
  </si>
  <si>
    <t>Estimates of the amount required in the year ending on 31st March, 2014 to defray the charges in respect of :-</t>
  </si>
  <si>
    <t>Head of Account</t>
  </si>
  <si>
    <t>2013-14</t>
  </si>
  <si>
    <t>Non Plan</t>
  </si>
  <si>
    <t>(04)</t>
  </si>
  <si>
    <t>Pensionery Charges</t>
  </si>
  <si>
    <t>(12)</t>
  </si>
  <si>
    <t>Travelling Abroad</t>
  </si>
  <si>
    <t>(20)</t>
  </si>
  <si>
    <t>Other Administrative Expenses</t>
  </si>
  <si>
    <t>(21)</t>
  </si>
  <si>
    <t>Supplies &amp; Materials</t>
  </si>
  <si>
    <t>(24)</t>
  </si>
  <si>
    <t>POL</t>
  </si>
  <si>
    <t>(28)</t>
  </si>
  <si>
    <t>Professional Services</t>
  </si>
  <si>
    <t>(32)</t>
  </si>
  <si>
    <t>Grants-in-aid(Non Salary)</t>
  </si>
  <si>
    <t>(33)</t>
  </si>
  <si>
    <t>Subsidies</t>
  </si>
  <si>
    <t>(34)</t>
  </si>
  <si>
    <t>Scholarships/Stipend</t>
  </si>
  <si>
    <t>(35)</t>
  </si>
  <si>
    <t>Grants for Greation of Capital Assets</t>
  </si>
  <si>
    <t>(41)</t>
  </si>
  <si>
    <t>Secret Service Expenses</t>
  </si>
  <si>
    <t>(43)</t>
  </si>
  <si>
    <t>Suspenses</t>
  </si>
  <si>
    <t>(45)</t>
  </si>
  <si>
    <t>Interest</t>
  </si>
  <si>
    <t>(52)</t>
  </si>
  <si>
    <t>Machinery &amp; Equipment</t>
  </si>
  <si>
    <t>(53)</t>
  </si>
  <si>
    <t>Major Works</t>
  </si>
  <si>
    <t>(55)</t>
  </si>
  <si>
    <t>Loans &amp; Advances</t>
  </si>
  <si>
    <t>(56)</t>
  </si>
  <si>
    <t>Repayment of Borrowings</t>
  </si>
  <si>
    <t>(64)</t>
  </si>
  <si>
    <t>Write off</t>
  </si>
  <si>
    <t>(53)-Major Works</t>
  </si>
  <si>
    <t>Sub Head :  (01) - Improvement of road to Dumping Ground</t>
  </si>
  <si>
    <t>CSS/NEA/ NLCPR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</si>
</sst>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 \'\ &quot;&quot;#,##0_);\(&quot;&quot;\ \'\ &quot;&quot;#,##0\)"/>
    <numFmt numFmtId="165" formatCode="&quot;&quot;\ \'\ &quot;&quot;#,##0_);[Red]\(&quot;&quot;\ \'\ &quot;&quot;#,##0\)"/>
    <numFmt numFmtId="166" formatCode="&quot;&quot;\ \'\ &quot;&quot;#,##0.00_);\(&quot;&quot;\ \'\ &quot;&quot;#,##0.00\)"/>
    <numFmt numFmtId="167" formatCode="&quot;&quot;\ \'\ &quot;&quot;#,##0.00_);[Red]\(&quot;&quot;\ \'\ &quot;&quot;#,##0.00\)"/>
    <numFmt numFmtId="168" formatCode="_(&quot;&quot;\ \'\ &quot;&quot;* #,##0_);_(&quot;&quot;\ \'\ &quot;&quot;* \(#,##0\);_(&quot;&quot;\ \'\ &quot;&quot;* &quot;-&quot;_);_(@_)"/>
    <numFmt numFmtId="169" formatCode="_(&quot;&quot;\ \'\ &quot;&quot;* #,##0.00_);_(&quot;&quot;\ \'\ &quot;&quot;* \(#,##0.00\);_(&quot;&quot;\ \'\ &quot;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.00;[Red]0.00"/>
    <numFmt numFmtId="179" formatCode="0.00_);\(0.00\)"/>
  </numFmts>
  <fonts count="55">
    <font>
      <sz val="10"/>
      <name val="Arial"/>
      <family val="0"/>
    </font>
    <font>
      <b/>
      <i/>
      <sz val="10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i/>
      <sz val="12"/>
      <name val="Rupee Foradian"/>
      <family val="2"/>
    </font>
    <font>
      <sz val="10"/>
      <name val="Rupee Foradian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" fontId="14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2" fontId="9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4" xfId="55" applyFont="1" applyBorder="1" applyAlignment="1">
      <alignment horizontal="center"/>
      <protection/>
    </xf>
    <xf numFmtId="0" fontId="9" fillId="0" borderId="11" xfId="55" applyFont="1" applyBorder="1" applyAlignment="1">
      <alignment vertical="center"/>
      <protection/>
    </xf>
    <xf numFmtId="49" fontId="9" fillId="0" borderId="13" xfId="55" applyNumberFormat="1" applyFont="1" applyBorder="1" applyAlignment="1">
      <alignment horizontal="center" vertical="center"/>
      <protection/>
    </xf>
    <xf numFmtId="49" fontId="9" fillId="0" borderId="13" xfId="55" applyNumberFormat="1" applyFont="1" applyBorder="1" applyAlignment="1" quotePrefix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2" fontId="9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="85" zoomScaleNormal="85" zoomScalePageLayoutView="0" workbookViewId="0" topLeftCell="A7">
      <selection activeCell="R11" sqref="R11"/>
    </sheetView>
  </sheetViews>
  <sheetFormatPr defaultColWidth="9.140625" defaultRowHeight="12.75"/>
  <cols>
    <col min="1" max="9" width="10.7109375" style="48" customWidth="1"/>
    <col min="10" max="10" width="4.421875" style="48" customWidth="1"/>
    <col min="11" max="11" width="1.7109375" style="48" customWidth="1"/>
    <col min="12" max="12" width="36.140625" style="48" customWidth="1"/>
    <col min="13" max="16" width="10.7109375" style="48" customWidth="1"/>
  </cols>
  <sheetData>
    <row r="1" spans="1:16" ht="13.5">
      <c r="A1" s="104">
        <v>454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.7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1"/>
      <c r="N5" s="1"/>
      <c r="P5" s="1" t="s">
        <v>72</v>
      </c>
    </row>
    <row r="6" spans="1:17" ht="14.25">
      <c r="A6" s="101" t="s">
        <v>94</v>
      </c>
      <c r="B6" s="102"/>
      <c r="C6" s="102"/>
      <c r="D6" s="102" t="s">
        <v>95</v>
      </c>
      <c r="E6" s="102"/>
      <c r="F6" s="102"/>
      <c r="G6" s="102" t="s">
        <v>96</v>
      </c>
      <c r="H6" s="102"/>
      <c r="I6" s="102"/>
      <c r="J6" s="99" t="s">
        <v>98</v>
      </c>
      <c r="K6" s="100"/>
      <c r="L6" s="100"/>
      <c r="M6" s="102" t="s">
        <v>95</v>
      </c>
      <c r="N6" s="102"/>
      <c r="O6" s="102"/>
      <c r="P6" s="103"/>
      <c r="Q6" s="48"/>
    </row>
    <row r="7" spans="1:17" ht="14.25">
      <c r="A7" s="96" t="s">
        <v>3</v>
      </c>
      <c r="B7" s="97"/>
      <c r="C7" s="97"/>
      <c r="D7" s="97" t="s">
        <v>83</v>
      </c>
      <c r="E7" s="97"/>
      <c r="F7" s="97"/>
      <c r="G7" s="97" t="s">
        <v>83</v>
      </c>
      <c r="H7" s="97"/>
      <c r="I7" s="97"/>
      <c r="J7" s="99"/>
      <c r="K7" s="100"/>
      <c r="L7" s="100"/>
      <c r="M7" s="97" t="s">
        <v>99</v>
      </c>
      <c r="N7" s="97"/>
      <c r="O7" s="97"/>
      <c r="P7" s="98"/>
      <c r="Q7" s="48"/>
    </row>
    <row r="8" spans="1:17" ht="27">
      <c r="A8" s="75" t="s">
        <v>100</v>
      </c>
      <c r="B8" s="76" t="s">
        <v>4</v>
      </c>
      <c r="C8" s="77" t="s">
        <v>139</v>
      </c>
      <c r="D8" s="76" t="s">
        <v>100</v>
      </c>
      <c r="E8" s="76" t="s">
        <v>4</v>
      </c>
      <c r="F8" s="77" t="s">
        <v>139</v>
      </c>
      <c r="G8" s="76" t="s">
        <v>100</v>
      </c>
      <c r="H8" s="76" t="s">
        <v>4</v>
      </c>
      <c r="I8" s="77" t="s">
        <v>139</v>
      </c>
      <c r="J8" s="99"/>
      <c r="K8" s="100"/>
      <c r="L8" s="100"/>
      <c r="M8" s="76" t="s">
        <v>100</v>
      </c>
      <c r="N8" s="76" t="s">
        <v>4</v>
      </c>
      <c r="O8" s="77" t="s">
        <v>139</v>
      </c>
      <c r="P8" s="107" t="s">
        <v>5</v>
      </c>
      <c r="Q8" s="48"/>
    </row>
    <row r="9" spans="1:17" ht="15.75">
      <c r="A9" s="6">
        <f>'606'!A10</f>
        <v>135.70999999999998</v>
      </c>
      <c r="B9" s="7">
        <f>'606'!B10</f>
        <v>41.52</v>
      </c>
      <c r="C9" s="7">
        <f>'606'!C10</f>
        <v>0</v>
      </c>
      <c r="D9" s="7">
        <f>'606'!D10</f>
        <v>193.07</v>
      </c>
      <c r="E9" s="7">
        <f>'606'!E10</f>
        <v>23</v>
      </c>
      <c r="F9" s="7">
        <f>'606'!F10</f>
        <v>0</v>
      </c>
      <c r="G9" s="7">
        <f>'606'!G10</f>
        <v>193.07</v>
      </c>
      <c r="H9" s="7">
        <f>'606'!H10</f>
        <v>23</v>
      </c>
      <c r="I9" s="7">
        <f>'606'!I10</f>
        <v>0</v>
      </c>
      <c r="J9" s="8" t="s">
        <v>6</v>
      </c>
      <c r="K9" s="9" t="s">
        <v>7</v>
      </c>
      <c r="L9" s="10" t="s">
        <v>8</v>
      </c>
      <c r="M9" s="7">
        <f>'606'!M10</f>
        <v>208.93</v>
      </c>
      <c r="N9" s="7">
        <f>'606'!N10</f>
        <v>25</v>
      </c>
      <c r="O9" s="7">
        <f>'606'!O10</f>
        <v>0</v>
      </c>
      <c r="P9" s="49">
        <f>SUM(M9:O9)</f>
        <v>233.93</v>
      </c>
      <c r="Q9" s="48"/>
    </row>
    <row r="10" spans="1:17" ht="15.75">
      <c r="A10" s="6">
        <f>'606'!A11</f>
        <v>39</v>
      </c>
      <c r="B10" s="7">
        <f>'606'!B11</f>
        <v>28.25</v>
      </c>
      <c r="C10" s="7">
        <f>'606'!C11</f>
        <v>0</v>
      </c>
      <c r="D10" s="7">
        <f>'606'!D11</f>
        <v>43</v>
      </c>
      <c r="E10" s="7">
        <f>'606'!E11</f>
        <v>32</v>
      </c>
      <c r="F10" s="7">
        <f>'606'!F11</f>
        <v>0</v>
      </c>
      <c r="G10" s="7">
        <f>'606'!G11</f>
        <v>43</v>
      </c>
      <c r="H10" s="7">
        <f>'606'!H11</f>
        <v>32</v>
      </c>
      <c r="I10" s="7">
        <f>'606'!I11</f>
        <v>0</v>
      </c>
      <c r="J10" s="11" t="s">
        <v>9</v>
      </c>
      <c r="K10" s="9" t="s">
        <v>7</v>
      </c>
      <c r="L10" s="10" t="s">
        <v>10</v>
      </c>
      <c r="M10" s="7">
        <f>'606'!M11</f>
        <v>45</v>
      </c>
      <c r="N10" s="7">
        <f>'606'!N11</f>
        <v>32.5</v>
      </c>
      <c r="O10" s="7">
        <f>'606'!O11</f>
        <v>0</v>
      </c>
      <c r="P10" s="49">
        <f>SUM(M10:O10)</f>
        <v>77.5</v>
      </c>
      <c r="Q10" s="48"/>
    </row>
    <row r="11" spans="1:17" ht="15.75">
      <c r="A11" s="94"/>
      <c r="B11" s="82"/>
      <c r="C11" s="82"/>
      <c r="D11" s="82"/>
      <c r="E11" s="82"/>
      <c r="F11" s="82"/>
      <c r="G11" s="82"/>
      <c r="H11" s="82"/>
      <c r="I11" s="82"/>
      <c r="J11" s="81" t="s">
        <v>101</v>
      </c>
      <c r="K11" s="78" t="s">
        <v>7</v>
      </c>
      <c r="L11" s="79" t="s">
        <v>102</v>
      </c>
      <c r="M11" s="82"/>
      <c r="N11" s="82"/>
      <c r="O11" s="82"/>
      <c r="P11" s="83"/>
      <c r="Q11" s="48"/>
    </row>
    <row r="12" spans="1:17" ht="15.75">
      <c r="A12" s="6">
        <f>'606'!A12</f>
        <v>11.2</v>
      </c>
      <c r="B12" s="7">
        <f>'606'!B12</f>
        <v>8.44</v>
      </c>
      <c r="C12" s="7">
        <f>'606'!C12</f>
        <v>0</v>
      </c>
      <c r="D12" s="7">
        <f>'606'!D12</f>
        <v>4.640000000000001</v>
      </c>
      <c r="E12" s="7">
        <f>'606'!E12</f>
        <v>5</v>
      </c>
      <c r="F12" s="7">
        <f>'606'!F12</f>
        <v>0</v>
      </c>
      <c r="G12" s="7">
        <f>'606'!G12</f>
        <v>8.370000000000001</v>
      </c>
      <c r="H12" s="7">
        <f>'606'!H12</f>
        <v>5</v>
      </c>
      <c r="I12" s="7">
        <f>'606'!I12</f>
        <v>0</v>
      </c>
      <c r="J12" s="11" t="s">
        <v>11</v>
      </c>
      <c r="K12" s="9" t="s">
        <v>7</v>
      </c>
      <c r="L12" s="10" t="s">
        <v>12</v>
      </c>
      <c r="M12" s="7">
        <f>'606'!M12</f>
        <v>6</v>
      </c>
      <c r="N12" s="7">
        <f>'606'!N12</f>
        <v>3</v>
      </c>
      <c r="O12" s="7">
        <f>'606'!O12</f>
        <v>0</v>
      </c>
      <c r="P12" s="49">
        <f>SUM(M12:O12)</f>
        <v>9</v>
      </c>
      <c r="Q12" s="48"/>
    </row>
    <row r="13" spans="1:17" ht="15.75">
      <c r="A13" s="6">
        <f>'606'!A13</f>
        <v>1.15</v>
      </c>
      <c r="B13" s="7">
        <f>'606'!B13</f>
        <v>0.98</v>
      </c>
      <c r="C13" s="7">
        <f>'606'!C13</f>
        <v>0</v>
      </c>
      <c r="D13" s="7">
        <f>'606'!D13</f>
        <v>1.2</v>
      </c>
      <c r="E13" s="7">
        <f>'606'!E13</f>
        <v>0.5</v>
      </c>
      <c r="F13" s="7">
        <f>'606'!F13</f>
        <v>0</v>
      </c>
      <c r="G13" s="7">
        <f>'606'!G13</f>
        <v>1.2</v>
      </c>
      <c r="H13" s="7">
        <f>'606'!H13</f>
        <v>0.5</v>
      </c>
      <c r="I13" s="7">
        <f>'606'!I13</f>
        <v>0</v>
      </c>
      <c r="J13" s="11" t="s">
        <v>13</v>
      </c>
      <c r="K13" s="9" t="s">
        <v>7</v>
      </c>
      <c r="L13" s="10" t="s">
        <v>14</v>
      </c>
      <c r="M13" s="7">
        <f>'606'!M13</f>
        <v>1.2</v>
      </c>
      <c r="N13" s="7">
        <f>'606'!N13</f>
        <v>0.2</v>
      </c>
      <c r="O13" s="7">
        <f>'606'!O13</f>
        <v>0</v>
      </c>
      <c r="P13" s="49">
        <f>SUM(M13:O13)</f>
        <v>1.4</v>
      </c>
      <c r="Q13" s="48"/>
    </row>
    <row r="14" spans="1:17" ht="15.75">
      <c r="A14" s="94"/>
      <c r="B14" s="82"/>
      <c r="C14" s="82"/>
      <c r="D14" s="82"/>
      <c r="E14" s="82"/>
      <c r="F14" s="82"/>
      <c r="G14" s="82"/>
      <c r="H14" s="82"/>
      <c r="I14" s="82"/>
      <c r="J14" s="81" t="s">
        <v>103</v>
      </c>
      <c r="K14" s="78" t="s">
        <v>7</v>
      </c>
      <c r="L14" s="79" t="s">
        <v>104</v>
      </c>
      <c r="M14" s="82"/>
      <c r="N14" s="82"/>
      <c r="O14" s="82"/>
      <c r="P14" s="83"/>
      <c r="Q14" s="48"/>
    </row>
    <row r="15" spans="1:17" ht="15.75">
      <c r="A15" s="6">
        <f>'606'!A14</f>
        <v>0.21</v>
      </c>
      <c r="B15" s="7">
        <f>'606'!B14</f>
        <v>20.22</v>
      </c>
      <c r="C15" s="7">
        <f>'606'!C14</f>
        <v>0</v>
      </c>
      <c r="D15" s="7">
        <f>'606'!D14</f>
        <v>0.45</v>
      </c>
      <c r="E15" s="7">
        <f>'606'!E14</f>
        <v>21.17</v>
      </c>
      <c r="F15" s="7">
        <f>'606'!F14</f>
        <v>0</v>
      </c>
      <c r="G15" s="7">
        <f>'606'!G14</f>
        <v>0.45</v>
      </c>
      <c r="H15" s="7">
        <f>'606'!H14</f>
        <v>30.17</v>
      </c>
      <c r="I15" s="7">
        <f>'606'!I14</f>
        <v>0</v>
      </c>
      <c r="J15" s="11" t="s">
        <v>15</v>
      </c>
      <c r="K15" s="9" t="s">
        <v>7</v>
      </c>
      <c r="L15" s="10" t="s">
        <v>16</v>
      </c>
      <c r="M15" s="7">
        <f>'606'!M14</f>
        <v>0.45</v>
      </c>
      <c r="N15" s="7">
        <f>'606'!N14</f>
        <v>15</v>
      </c>
      <c r="O15" s="7">
        <f>'606'!O14</f>
        <v>0</v>
      </c>
      <c r="P15" s="49">
        <f>SUM(M15:O15)</f>
        <v>15.45</v>
      </c>
      <c r="Q15" s="48"/>
    </row>
    <row r="16" spans="1:17" ht="15.75">
      <c r="A16" s="6">
        <f>'606'!A15</f>
        <v>0</v>
      </c>
      <c r="B16" s="7">
        <f>'606'!B15</f>
        <v>0</v>
      </c>
      <c r="C16" s="7">
        <f>'606'!C15</f>
        <v>0</v>
      </c>
      <c r="D16" s="7">
        <f>'606'!D15</f>
        <v>0.1</v>
      </c>
      <c r="E16" s="7">
        <f>'606'!E15</f>
        <v>0</v>
      </c>
      <c r="F16" s="7">
        <f>'606'!F15</f>
        <v>0</v>
      </c>
      <c r="G16" s="7">
        <f>'606'!G15</f>
        <v>0.1</v>
      </c>
      <c r="H16" s="7">
        <f>'606'!H15</f>
        <v>0</v>
      </c>
      <c r="I16" s="7">
        <f>'606'!I15</f>
        <v>0</v>
      </c>
      <c r="J16" s="11" t="s">
        <v>17</v>
      </c>
      <c r="K16" s="9" t="s">
        <v>7</v>
      </c>
      <c r="L16" s="10" t="s">
        <v>75</v>
      </c>
      <c r="M16" s="7">
        <f>'606'!M15</f>
        <v>0.1</v>
      </c>
      <c r="N16" s="7">
        <f>'606'!N15</f>
        <v>0</v>
      </c>
      <c r="O16" s="7">
        <f>'606'!O15</f>
        <v>0</v>
      </c>
      <c r="P16" s="49">
        <f>SUM(M16:O16)</f>
        <v>0.1</v>
      </c>
      <c r="Q16" s="48"/>
    </row>
    <row r="17" spans="1:17" ht="15.75">
      <c r="A17" s="6">
        <f>'606'!A16</f>
        <v>0.24</v>
      </c>
      <c r="B17" s="7">
        <f>'606'!B16</f>
        <v>0</v>
      </c>
      <c r="C17" s="7">
        <f>'606'!C16</f>
        <v>0</v>
      </c>
      <c r="D17" s="7">
        <f>'606'!D16</f>
        <v>0.4</v>
      </c>
      <c r="E17" s="7">
        <f>'606'!E16</f>
        <v>0</v>
      </c>
      <c r="F17" s="7">
        <f>'606'!F16</f>
        <v>0</v>
      </c>
      <c r="G17" s="7">
        <f>'606'!G16</f>
        <v>0.4</v>
      </c>
      <c r="H17" s="7">
        <f>'606'!H16</f>
        <v>0</v>
      </c>
      <c r="I17" s="7">
        <f>'606'!I16</f>
        <v>0</v>
      </c>
      <c r="J17" s="11" t="s">
        <v>18</v>
      </c>
      <c r="K17" s="9" t="s">
        <v>7</v>
      </c>
      <c r="L17" s="10" t="s">
        <v>19</v>
      </c>
      <c r="M17" s="7">
        <f>'606'!M16</f>
        <v>0.4</v>
      </c>
      <c r="N17" s="7">
        <f>'606'!N16</f>
        <v>0</v>
      </c>
      <c r="O17" s="7">
        <f>'606'!O16</f>
        <v>0</v>
      </c>
      <c r="P17" s="49">
        <f>SUM(M17:O17)</f>
        <v>0.4</v>
      </c>
      <c r="Q17" s="48"/>
    </row>
    <row r="18" spans="1:17" ht="15.75">
      <c r="A18" s="94"/>
      <c r="B18" s="82"/>
      <c r="C18" s="82"/>
      <c r="D18" s="82"/>
      <c r="E18" s="82"/>
      <c r="F18" s="82"/>
      <c r="G18" s="82"/>
      <c r="H18" s="82"/>
      <c r="I18" s="82"/>
      <c r="J18" s="80" t="s">
        <v>105</v>
      </c>
      <c r="K18" s="78" t="s">
        <v>7</v>
      </c>
      <c r="L18" s="79" t="s">
        <v>106</v>
      </c>
      <c r="M18" s="82"/>
      <c r="N18" s="82"/>
      <c r="O18" s="82"/>
      <c r="P18" s="83"/>
      <c r="Q18" s="48"/>
    </row>
    <row r="19" spans="1:17" ht="15.75">
      <c r="A19" s="94"/>
      <c r="B19" s="82"/>
      <c r="C19" s="82"/>
      <c r="D19" s="82"/>
      <c r="E19" s="82"/>
      <c r="F19" s="82"/>
      <c r="G19" s="82"/>
      <c r="H19" s="82"/>
      <c r="I19" s="82"/>
      <c r="J19" s="80" t="s">
        <v>107</v>
      </c>
      <c r="K19" s="78" t="s">
        <v>7</v>
      </c>
      <c r="L19" s="79" t="s">
        <v>108</v>
      </c>
      <c r="M19" s="82"/>
      <c r="N19" s="82"/>
      <c r="O19" s="82"/>
      <c r="P19" s="83"/>
      <c r="Q19" s="48"/>
    </row>
    <row r="20" spans="1:17" ht="15.75">
      <c r="A20" s="94"/>
      <c r="B20" s="82"/>
      <c r="C20" s="82"/>
      <c r="D20" s="82"/>
      <c r="E20" s="82"/>
      <c r="F20" s="82"/>
      <c r="G20" s="82"/>
      <c r="H20" s="82"/>
      <c r="I20" s="82"/>
      <c r="J20" s="81" t="s">
        <v>109</v>
      </c>
      <c r="K20" s="78" t="s">
        <v>7</v>
      </c>
      <c r="L20" s="79" t="s">
        <v>110</v>
      </c>
      <c r="M20" s="82"/>
      <c r="N20" s="82"/>
      <c r="O20" s="82"/>
      <c r="P20" s="83"/>
      <c r="Q20" s="48"/>
    </row>
    <row r="21" spans="1:17" ht="15.75">
      <c r="A21" s="6">
        <f>'606'!A17</f>
        <v>0.63</v>
      </c>
      <c r="B21" s="7">
        <f>'606'!B17</f>
        <v>1.53</v>
      </c>
      <c r="C21" s="7">
        <f>'606'!C17</f>
        <v>0</v>
      </c>
      <c r="D21" s="7">
        <f>'606'!D17</f>
        <v>0.5</v>
      </c>
      <c r="E21" s="7">
        <f>'606'!E17</f>
        <v>2</v>
      </c>
      <c r="F21" s="7">
        <f>'606'!F17</f>
        <v>0</v>
      </c>
      <c r="G21" s="7">
        <f>'606'!G17</f>
        <v>0.5</v>
      </c>
      <c r="H21" s="7">
        <f>'606'!H17</f>
        <v>2</v>
      </c>
      <c r="I21" s="7">
        <f>'606'!I17</f>
        <v>0</v>
      </c>
      <c r="J21" s="11" t="s">
        <v>20</v>
      </c>
      <c r="K21" s="9" t="s">
        <v>7</v>
      </c>
      <c r="L21" s="10" t="s">
        <v>21</v>
      </c>
      <c r="M21" s="7">
        <f>'606'!M17</f>
        <v>0.5</v>
      </c>
      <c r="N21" s="7">
        <f>'606'!N17</f>
        <v>2</v>
      </c>
      <c r="O21" s="7">
        <f>'606'!O17</f>
        <v>0</v>
      </c>
      <c r="P21" s="49">
        <f>SUM(M21:O21)</f>
        <v>2.5</v>
      </c>
      <c r="Q21" s="48"/>
    </row>
    <row r="22" spans="1:17" ht="15.75">
      <c r="A22" s="6">
        <f>'606'!A18</f>
        <v>0</v>
      </c>
      <c r="B22" s="7">
        <f>'606'!B18</f>
        <v>74.89</v>
      </c>
      <c r="C22" s="7">
        <f>'606'!C18</f>
        <v>0</v>
      </c>
      <c r="D22" s="7">
        <f>'606'!D18</f>
        <v>0</v>
      </c>
      <c r="E22" s="7">
        <f>'606'!E18</f>
        <v>30</v>
      </c>
      <c r="F22" s="7">
        <f>'606'!F18</f>
        <v>0</v>
      </c>
      <c r="G22" s="7">
        <f>'606'!G18</f>
        <v>0</v>
      </c>
      <c r="H22" s="7">
        <f>'606'!H18</f>
        <v>47</v>
      </c>
      <c r="I22" s="7">
        <f>'606'!I18</f>
        <v>0</v>
      </c>
      <c r="J22" s="11" t="s">
        <v>22</v>
      </c>
      <c r="K22" s="9" t="s">
        <v>7</v>
      </c>
      <c r="L22" s="10" t="s">
        <v>23</v>
      </c>
      <c r="M22" s="7">
        <f>'606'!M18</f>
        <v>0</v>
      </c>
      <c r="N22" s="7">
        <f>'606'!N18</f>
        <v>32.47</v>
      </c>
      <c r="O22" s="7">
        <f>'606'!O18</f>
        <v>0</v>
      </c>
      <c r="P22" s="49">
        <f>SUM(M22:O22)</f>
        <v>32.47</v>
      </c>
      <c r="Q22" s="48"/>
    </row>
    <row r="23" spans="1:17" ht="15.75">
      <c r="A23" s="94"/>
      <c r="B23" s="82"/>
      <c r="C23" s="82"/>
      <c r="D23" s="82"/>
      <c r="E23" s="82"/>
      <c r="F23" s="82"/>
      <c r="G23" s="82"/>
      <c r="H23" s="82"/>
      <c r="I23" s="82"/>
      <c r="J23" s="80" t="s">
        <v>111</v>
      </c>
      <c r="K23" s="78" t="s">
        <v>7</v>
      </c>
      <c r="L23" s="79" t="s">
        <v>112</v>
      </c>
      <c r="M23" s="82"/>
      <c r="N23" s="82"/>
      <c r="O23" s="82"/>
      <c r="P23" s="83"/>
      <c r="Q23" s="48"/>
    </row>
    <row r="24" spans="1:17" ht="15.75">
      <c r="A24" s="6">
        <f>'606'!A23</f>
        <v>0</v>
      </c>
      <c r="B24" s="7">
        <f>'606'!B23</f>
        <v>0</v>
      </c>
      <c r="C24" s="7">
        <f>'606'!C23</f>
        <v>0</v>
      </c>
      <c r="D24" s="7">
        <f>'606'!D23</f>
        <v>0</v>
      </c>
      <c r="E24" s="7">
        <f>'606'!E23</f>
        <v>100</v>
      </c>
      <c r="F24" s="7">
        <f>'606'!F23</f>
        <v>0</v>
      </c>
      <c r="G24" s="7">
        <f>'606'!G23</f>
        <v>0</v>
      </c>
      <c r="H24" s="7">
        <f>'606'!H23</f>
        <v>100</v>
      </c>
      <c r="I24" s="7">
        <f>'606'!I23</f>
        <v>0</v>
      </c>
      <c r="J24" s="11" t="s">
        <v>87</v>
      </c>
      <c r="K24" s="9" t="s">
        <v>7</v>
      </c>
      <c r="L24" s="10" t="s">
        <v>88</v>
      </c>
      <c r="M24" s="7">
        <f>'606'!M23</f>
        <v>0</v>
      </c>
      <c r="N24" s="7">
        <f>'606'!N23</f>
        <v>0</v>
      </c>
      <c r="O24" s="7">
        <f>'606'!O23</f>
        <v>0</v>
      </c>
      <c r="P24" s="49">
        <f>SUM(M24:O24)</f>
        <v>0</v>
      </c>
      <c r="Q24" s="48"/>
    </row>
    <row r="25" spans="1:17" ht="15.75">
      <c r="A25" s="94"/>
      <c r="B25" s="82"/>
      <c r="C25" s="82"/>
      <c r="D25" s="82"/>
      <c r="E25" s="82"/>
      <c r="F25" s="82"/>
      <c r="G25" s="82"/>
      <c r="H25" s="82"/>
      <c r="I25" s="82"/>
      <c r="J25" s="80" t="s">
        <v>113</v>
      </c>
      <c r="K25" s="78" t="s">
        <v>7</v>
      </c>
      <c r="L25" s="79" t="s">
        <v>114</v>
      </c>
      <c r="M25" s="82"/>
      <c r="N25" s="82"/>
      <c r="O25" s="82"/>
      <c r="P25" s="83"/>
      <c r="Q25" s="48"/>
    </row>
    <row r="26" spans="1:17" ht="15.75">
      <c r="A26" s="94"/>
      <c r="B26" s="82"/>
      <c r="C26" s="82"/>
      <c r="D26" s="82"/>
      <c r="E26" s="82"/>
      <c r="F26" s="82"/>
      <c r="G26" s="82"/>
      <c r="H26" s="82"/>
      <c r="I26" s="82"/>
      <c r="J26" s="81" t="s">
        <v>115</v>
      </c>
      <c r="K26" s="78" t="s">
        <v>7</v>
      </c>
      <c r="L26" s="79" t="s">
        <v>116</v>
      </c>
      <c r="M26" s="82"/>
      <c r="N26" s="82"/>
      <c r="O26" s="82"/>
      <c r="P26" s="83"/>
      <c r="Q26" s="48"/>
    </row>
    <row r="27" spans="1:17" ht="15.75">
      <c r="A27" s="94"/>
      <c r="B27" s="82"/>
      <c r="C27" s="82"/>
      <c r="D27" s="82"/>
      <c r="E27" s="82"/>
      <c r="F27" s="82"/>
      <c r="G27" s="82"/>
      <c r="H27" s="82"/>
      <c r="I27" s="82"/>
      <c r="J27" s="80" t="s">
        <v>117</v>
      </c>
      <c r="K27" s="78" t="s">
        <v>7</v>
      </c>
      <c r="L27" s="79" t="s">
        <v>118</v>
      </c>
      <c r="M27" s="82"/>
      <c r="N27" s="82"/>
      <c r="O27" s="82"/>
      <c r="P27" s="83"/>
      <c r="Q27" s="48"/>
    </row>
    <row r="28" spans="1:17" ht="15.75">
      <c r="A28" s="94"/>
      <c r="B28" s="82"/>
      <c r="C28" s="82"/>
      <c r="D28" s="82"/>
      <c r="E28" s="82"/>
      <c r="F28" s="82"/>
      <c r="G28" s="82"/>
      <c r="H28" s="82"/>
      <c r="I28" s="82"/>
      <c r="J28" s="80" t="s">
        <v>119</v>
      </c>
      <c r="K28" s="78" t="s">
        <v>7</v>
      </c>
      <c r="L28" s="79" t="s">
        <v>120</v>
      </c>
      <c r="M28" s="82"/>
      <c r="N28" s="82"/>
      <c r="O28" s="82"/>
      <c r="P28" s="83"/>
      <c r="Q28" s="48"/>
    </row>
    <row r="29" spans="1:17" ht="15.75">
      <c r="A29" s="94"/>
      <c r="B29" s="82"/>
      <c r="C29" s="82"/>
      <c r="D29" s="82"/>
      <c r="E29" s="82"/>
      <c r="F29" s="82"/>
      <c r="G29" s="82"/>
      <c r="H29" s="82"/>
      <c r="I29" s="82"/>
      <c r="J29" s="80" t="s">
        <v>121</v>
      </c>
      <c r="K29" s="78" t="s">
        <v>7</v>
      </c>
      <c r="L29" s="79" t="s">
        <v>122</v>
      </c>
      <c r="M29" s="82"/>
      <c r="N29" s="82"/>
      <c r="O29" s="82"/>
      <c r="P29" s="83"/>
      <c r="Q29" s="48"/>
    </row>
    <row r="30" spans="1:17" ht="15.75">
      <c r="A30" s="94"/>
      <c r="B30" s="82"/>
      <c r="C30" s="82"/>
      <c r="D30" s="82"/>
      <c r="E30" s="82"/>
      <c r="F30" s="82"/>
      <c r="G30" s="82"/>
      <c r="H30" s="82"/>
      <c r="I30" s="82"/>
      <c r="J30" s="80" t="s">
        <v>123</v>
      </c>
      <c r="K30" s="78" t="s">
        <v>7</v>
      </c>
      <c r="L30" s="79" t="s">
        <v>124</v>
      </c>
      <c r="M30" s="82"/>
      <c r="N30" s="82"/>
      <c r="O30" s="82"/>
      <c r="P30" s="83"/>
      <c r="Q30" s="48"/>
    </row>
    <row r="31" spans="1:17" ht="15.75">
      <c r="A31" s="94"/>
      <c r="B31" s="82"/>
      <c r="C31" s="82"/>
      <c r="D31" s="82"/>
      <c r="E31" s="82"/>
      <c r="F31" s="82"/>
      <c r="G31" s="82"/>
      <c r="H31" s="82"/>
      <c r="I31" s="82"/>
      <c r="J31" s="80" t="s">
        <v>125</v>
      </c>
      <c r="K31" s="78" t="s">
        <v>7</v>
      </c>
      <c r="L31" s="79" t="s">
        <v>126</v>
      </c>
      <c r="M31" s="82"/>
      <c r="N31" s="82"/>
      <c r="O31" s="82"/>
      <c r="P31" s="83"/>
      <c r="Q31" s="48"/>
    </row>
    <row r="32" spans="1:17" ht="15.75">
      <c r="A32" s="6">
        <f>'606'!A19</f>
        <v>2</v>
      </c>
      <c r="B32" s="7">
        <f>'606'!B19</f>
        <v>32.39</v>
      </c>
      <c r="C32" s="7">
        <f>'606'!C19</f>
        <v>0</v>
      </c>
      <c r="D32" s="7">
        <f>'606'!D19</f>
        <v>0</v>
      </c>
      <c r="E32" s="7">
        <f>'606'!E19</f>
        <v>14</v>
      </c>
      <c r="F32" s="7">
        <f>'606'!F19</f>
        <v>0</v>
      </c>
      <c r="G32" s="7">
        <f>'606'!G19</f>
        <v>0</v>
      </c>
      <c r="H32" s="7">
        <f>'606'!H19</f>
        <v>20</v>
      </c>
      <c r="I32" s="7">
        <f>'606'!I19</f>
        <v>0</v>
      </c>
      <c r="J32" s="11" t="s">
        <v>24</v>
      </c>
      <c r="K32" s="9" t="s">
        <v>7</v>
      </c>
      <c r="L32" s="10" t="s">
        <v>25</v>
      </c>
      <c r="M32" s="7">
        <f>'606'!M19</f>
        <v>0</v>
      </c>
      <c r="N32" s="7">
        <f>'606'!N19</f>
        <v>33</v>
      </c>
      <c r="O32" s="7">
        <f>'606'!O19</f>
        <v>0</v>
      </c>
      <c r="P32" s="49">
        <f>SUM(M32:O32)</f>
        <v>33</v>
      </c>
      <c r="Q32" s="48"/>
    </row>
    <row r="33" spans="1:17" ht="15.75">
      <c r="A33" s="6">
        <f>'606'!A20</f>
        <v>0</v>
      </c>
      <c r="B33" s="7">
        <f>'606'!B20</f>
        <v>3.99</v>
      </c>
      <c r="C33" s="7">
        <f>'606'!C20</f>
        <v>0</v>
      </c>
      <c r="D33" s="7">
        <f>'606'!D20</f>
        <v>0</v>
      </c>
      <c r="E33" s="7">
        <f>'606'!E20</f>
        <v>2.5</v>
      </c>
      <c r="F33" s="7">
        <f>'606'!F20</f>
        <v>0</v>
      </c>
      <c r="G33" s="7">
        <f>'606'!G20</f>
        <v>0</v>
      </c>
      <c r="H33" s="7">
        <f>'606'!H20</f>
        <v>2.5</v>
      </c>
      <c r="I33" s="7">
        <f>'606'!I20</f>
        <v>0</v>
      </c>
      <c r="J33" s="11" t="s">
        <v>26</v>
      </c>
      <c r="K33" s="9" t="s">
        <v>7</v>
      </c>
      <c r="L33" s="10" t="s">
        <v>27</v>
      </c>
      <c r="M33" s="7">
        <f>'606'!M20</f>
        <v>0</v>
      </c>
      <c r="N33" s="7">
        <f>'606'!N20</f>
        <v>2</v>
      </c>
      <c r="O33" s="7">
        <f>'606'!O20</f>
        <v>0</v>
      </c>
      <c r="P33" s="49">
        <f>SUM(M33:O33)</f>
        <v>2</v>
      </c>
      <c r="Q33" s="48"/>
    </row>
    <row r="34" spans="1:17" ht="15.75">
      <c r="A34" s="94"/>
      <c r="B34" s="82"/>
      <c r="C34" s="82"/>
      <c r="D34" s="82"/>
      <c r="E34" s="82"/>
      <c r="F34" s="82"/>
      <c r="G34" s="82"/>
      <c r="H34" s="82"/>
      <c r="I34" s="82"/>
      <c r="J34" s="80" t="s">
        <v>127</v>
      </c>
      <c r="K34" s="78" t="s">
        <v>7</v>
      </c>
      <c r="L34" s="79" t="s">
        <v>128</v>
      </c>
      <c r="M34" s="82"/>
      <c r="N34" s="82"/>
      <c r="O34" s="82"/>
      <c r="P34" s="83"/>
      <c r="Q34" s="48"/>
    </row>
    <row r="35" spans="1:17" ht="15.75">
      <c r="A35" s="95">
        <f>'606'!A24</f>
        <v>0</v>
      </c>
      <c r="B35" s="72">
        <f>'606'!B24</f>
        <v>0</v>
      </c>
      <c r="C35" s="72">
        <f>'606'!C24</f>
        <v>0</v>
      </c>
      <c r="D35" s="72">
        <f>'606'!D24</f>
        <v>0</v>
      </c>
      <c r="E35" s="72">
        <f>'606'!E24</f>
        <v>0</v>
      </c>
      <c r="F35" s="72">
        <f>'606'!F24</f>
        <v>0</v>
      </c>
      <c r="G35" s="72">
        <f>'606'!G24</f>
        <v>0</v>
      </c>
      <c r="H35" s="72">
        <f>'606'!H24</f>
        <v>20</v>
      </c>
      <c r="I35" s="72">
        <f>'606'!I24</f>
        <v>0</v>
      </c>
      <c r="J35" s="80" t="s">
        <v>129</v>
      </c>
      <c r="K35" s="78" t="s">
        <v>7</v>
      </c>
      <c r="L35" s="79" t="s">
        <v>130</v>
      </c>
      <c r="M35" s="86"/>
      <c r="N35" s="86"/>
      <c r="O35" s="86"/>
      <c r="P35" s="87"/>
      <c r="Q35" s="48"/>
    </row>
    <row r="36" spans="1:17" ht="15.75">
      <c r="A36" s="6">
        <f>'606'!A25</f>
        <v>0</v>
      </c>
      <c r="B36" s="7">
        <f>'606'!B25</f>
        <v>25</v>
      </c>
      <c r="C36" s="7">
        <f>'606'!C25</f>
        <v>0</v>
      </c>
      <c r="D36" s="7">
        <f>'606'!D25</f>
        <v>0</v>
      </c>
      <c r="E36" s="7">
        <f>'606'!E25</f>
        <v>0</v>
      </c>
      <c r="F36" s="7">
        <f>'606'!F25</f>
        <v>0</v>
      </c>
      <c r="G36" s="7">
        <f>'606'!G25</f>
        <v>0</v>
      </c>
      <c r="H36" s="7">
        <f>'606'!H25</f>
        <v>0</v>
      </c>
      <c r="I36" s="7">
        <f>'606'!I25</f>
        <v>0</v>
      </c>
      <c r="J36" s="88" t="s">
        <v>28</v>
      </c>
      <c r="K36" s="89" t="s">
        <v>7</v>
      </c>
      <c r="L36" s="32" t="s">
        <v>81</v>
      </c>
      <c r="M36" s="7">
        <f>'606'!M25</f>
        <v>0</v>
      </c>
      <c r="N36" s="7">
        <f>'606'!N25</f>
        <v>85</v>
      </c>
      <c r="O36" s="7">
        <f>'606'!O25</f>
        <v>0</v>
      </c>
      <c r="P36" s="49">
        <f>SUM(M36:O36)</f>
        <v>85</v>
      </c>
      <c r="Q36" s="48"/>
    </row>
    <row r="37" spans="1:17" ht="15.75">
      <c r="A37" s="94"/>
      <c r="B37" s="82"/>
      <c r="C37" s="82"/>
      <c r="D37" s="82"/>
      <c r="E37" s="82"/>
      <c r="F37" s="82"/>
      <c r="G37" s="82"/>
      <c r="H37" s="82"/>
      <c r="I37" s="82"/>
      <c r="J37" s="80" t="s">
        <v>131</v>
      </c>
      <c r="K37" s="78" t="s">
        <v>7</v>
      </c>
      <c r="L37" s="79" t="s">
        <v>132</v>
      </c>
      <c r="M37" s="82"/>
      <c r="N37" s="82"/>
      <c r="O37" s="82"/>
      <c r="P37" s="83"/>
      <c r="Q37" s="48"/>
    </row>
    <row r="38" spans="1:17" ht="15.75">
      <c r="A38" s="94"/>
      <c r="B38" s="82"/>
      <c r="C38" s="82"/>
      <c r="D38" s="82"/>
      <c r="E38" s="82"/>
      <c r="F38" s="82"/>
      <c r="G38" s="82"/>
      <c r="H38" s="82"/>
      <c r="I38" s="82"/>
      <c r="J38" s="80" t="s">
        <v>133</v>
      </c>
      <c r="K38" s="78" t="s">
        <v>7</v>
      </c>
      <c r="L38" s="79" t="s">
        <v>134</v>
      </c>
      <c r="M38" s="82"/>
      <c r="N38" s="82"/>
      <c r="O38" s="82"/>
      <c r="P38" s="83"/>
      <c r="Q38" s="48"/>
    </row>
    <row r="39" spans="1:17" ht="15.75">
      <c r="A39" s="94"/>
      <c r="B39" s="82"/>
      <c r="C39" s="82"/>
      <c r="D39" s="82"/>
      <c r="E39" s="82"/>
      <c r="F39" s="82"/>
      <c r="G39" s="82"/>
      <c r="H39" s="82"/>
      <c r="I39" s="82"/>
      <c r="J39" s="80" t="s">
        <v>135</v>
      </c>
      <c r="K39" s="78" t="s">
        <v>7</v>
      </c>
      <c r="L39" s="79" t="s">
        <v>136</v>
      </c>
      <c r="M39" s="82"/>
      <c r="N39" s="82"/>
      <c r="O39" s="82"/>
      <c r="P39" s="83"/>
      <c r="Q39" s="48"/>
    </row>
    <row r="40" spans="1:17" ht="15.75">
      <c r="A40" s="12">
        <f>SUM(A9:A36)</f>
        <v>190.14</v>
      </c>
      <c r="B40" s="12">
        <f aca="true" t="shared" si="0" ref="B40:I40">SUM(B9:B36)</f>
        <v>237.21000000000004</v>
      </c>
      <c r="C40" s="12">
        <f t="shared" si="0"/>
        <v>0</v>
      </c>
      <c r="D40" s="12">
        <f t="shared" si="0"/>
        <v>243.35999999999996</v>
      </c>
      <c r="E40" s="12">
        <f t="shared" si="0"/>
        <v>230.17000000000002</v>
      </c>
      <c r="F40" s="12">
        <f t="shared" si="0"/>
        <v>0</v>
      </c>
      <c r="G40" s="12">
        <f t="shared" si="0"/>
        <v>247.08999999999997</v>
      </c>
      <c r="H40" s="12">
        <f t="shared" si="0"/>
        <v>282.17</v>
      </c>
      <c r="I40" s="12">
        <f t="shared" si="0"/>
        <v>0</v>
      </c>
      <c r="J40" s="14" t="s">
        <v>84</v>
      </c>
      <c r="K40" s="9"/>
      <c r="L40" s="15"/>
      <c r="M40" s="12">
        <f>SUM(M9:M36)</f>
        <v>262.58</v>
      </c>
      <c r="N40" s="12">
        <f>SUM(N9:N36)</f>
        <v>230.17000000000002</v>
      </c>
      <c r="O40" s="12">
        <f>SUM(O9:O36)</f>
        <v>0</v>
      </c>
      <c r="P40" s="49">
        <f>SUM(M40:O40)</f>
        <v>492.75</v>
      </c>
      <c r="Q40" s="48"/>
    </row>
  </sheetData>
  <sheetProtection/>
  <mergeCells count="13">
    <mergeCell ref="A1:P1"/>
    <mergeCell ref="A2:P2"/>
    <mergeCell ref="A3:P3"/>
    <mergeCell ref="A4:P4"/>
    <mergeCell ref="A7:C7"/>
    <mergeCell ref="D7:F7"/>
    <mergeCell ref="G7:I7"/>
    <mergeCell ref="M7:P7"/>
    <mergeCell ref="J6:L8"/>
    <mergeCell ref="A6:C6"/>
    <mergeCell ref="D6:F6"/>
    <mergeCell ref="G6:I6"/>
    <mergeCell ref="M6:P6"/>
  </mergeCells>
  <printOptions horizontalCentered="1"/>
  <pageMargins left="1" right="1" top="0.5" bottom="0.5" header="0.2" footer="0.2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Zeros="0" zoomScale="85" zoomScaleNormal="85" zoomScalePageLayoutView="0" workbookViewId="0" topLeftCell="A1">
      <selection activeCell="P8" sqref="P8"/>
    </sheetView>
  </sheetViews>
  <sheetFormatPr defaultColWidth="9.140625" defaultRowHeight="12.75"/>
  <cols>
    <col min="1" max="9" width="9.57421875" style="48" customWidth="1"/>
    <col min="10" max="10" width="4.421875" style="48" customWidth="1"/>
    <col min="11" max="11" width="1.7109375" style="48" customWidth="1"/>
    <col min="12" max="12" width="29.140625" style="48" customWidth="1"/>
    <col min="13" max="16" width="9.57421875" style="48" customWidth="1"/>
  </cols>
  <sheetData>
    <row r="1" spans="1:16" ht="13.5">
      <c r="A1" s="104">
        <v>455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.75">
      <c r="A4" s="105" t="s">
        <v>29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1"/>
      <c r="N5" s="1"/>
      <c r="O5" s="16"/>
      <c r="P5" s="1" t="s">
        <v>72</v>
      </c>
    </row>
    <row r="6" spans="1:16" ht="14.25" customHeight="1">
      <c r="A6" s="101" t="s">
        <v>94</v>
      </c>
      <c r="B6" s="102"/>
      <c r="C6" s="102"/>
      <c r="D6" s="102" t="s">
        <v>95</v>
      </c>
      <c r="E6" s="102"/>
      <c r="F6" s="102"/>
      <c r="G6" s="102" t="s">
        <v>96</v>
      </c>
      <c r="H6" s="102"/>
      <c r="I6" s="102"/>
      <c r="J6" s="99" t="s">
        <v>98</v>
      </c>
      <c r="K6" s="100"/>
      <c r="L6" s="100"/>
      <c r="M6" s="102" t="s">
        <v>95</v>
      </c>
      <c r="N6" s="102"/>
      <c r="O6" s="102"/>
      <c r="P6" s="103"/>
    </row>
    <row r="7" spans="1:16" ht="14.25">
      <c r="A7" s="96" t="s">
        <v>3</v>
      </c>
      <c r="B7" s="97"/>
      <c r="C7" s="97"/>
      <c r="D7" s="97" t="s">
        <v>83</v>
      </c>
      <c r="E7" s="97"/>
      <c r="F7" s="97"/>
      <c r="G7" s="97" t="s">
        <v>83</v>
      </c>
      <c r="H7" s="97"/>
      <c r="I7" s="97"/>
      <c r="J7" s="99"/>
      <c r="K7" s="100"/>
      <c r="L7" s="100"/>
      <c r="M7" s="97" t="s">
        <v>99</v>
      </c>
      <c r="N7" s="97"/>
      <c r="O7" s="97"/>
      <c r="P7" s="98"/>
    </row>
    <row r="8" spans="1:18" ht="27">
      <c r="A8" s="75" t="s">
        <v>100</v>
      </c>
      <c r="B8" s="76" t="s">
        <v>4</v>
      </c>
      <c r="C8" s="77" t="s">
        <v>139</v>
      </c>
      <c r="D8" s="76" t="s">
        <v>100</v>
      </c>
      <c r="E8" s="76" t="s">
        <v>4</v>
      </c>
      <c r="F8" s="77" t="s">
        <v>139</v>
      </c>
      <c r="G8" s="76" t="s">
        <v>100</v>
      </c>
      <c r="H8" s="76" t="s">
        <v>4</v>
      </c>
      <c r="I8" s="77" t="s">
        <v>139</v>
      </c>
      <c r="J8" s="99"/>
      <c r="K8" s="100"/>
      <c r="L8" s="100"/>
      <c r="M8" s="76" t="s">
        <v>100</v>
      </c>
      <c r="N8" s="76" t="s">
        <v>4</v>
      </c>
      <c r="O8" s="77" t="s">
        <v>139</v>
      </c>
      <c r="P8" s="107" t="s">
        <v>5</v>
      </c>
      <c r="R8" s="46"/>
    </row>
    <row r="9" spans="1:16" ht="18" customHeight="1">
      <c r="A9" s="17"/>
      <c r="B9" s="17"/>
      <c r="C9" s="17"/>
      <c r="D9" s="17"/>
      <c r="E9" s="17"/>
      <c r="F9" s="17"/>
      <c r="G9" s="41"/>
      <c r="H9" s="41"/>
      <c r="I9" s="41"/>
      <c r="J9" s="42" t="s">
        <v>92</v>
      </c>
      <c r="K9" s="18"/>
      <c r="L9" s="18"/>
      <c r="M9" s="17"/>
      <c r="N9" s="17"/>
      <c r="O9" s="17"/>
      <c r="P9" s="17"/>
    </row>
    <row r="10" spans="1:16" ht="15.75">
      <c r="A10" s="6">
        <f>'607'!A18+'608'!A21</f>
        <v>135.70999999999998</v>
      </c>
      <c r="B10" s="6">
        <f>'607'!B18+'608'!B21</f>
        <v>41.52</v>
      </c>
      <c r="C10" s="6">
        <f>'607'!C18+'608'!C21</f>
        <v>0</v>
      </c>
      <c r="D10" s="6">
        <f>'607'!D18+'608'!D21</f>
        <v>193.07</v>
      </c>
      <c r="E10" s="6">
        <f>'607'!E18+'608'!E21</f>
        <v>23</v>
      </c>
      <c r="F10" s="6">
        <f>'607'!F18+'608'!F21</f>
        <v>0</v>
      </c>
      <c r="G10" s="6">
        <f>'607'!G18+'608'!G21</f>
        <v>193.07</v>
      </c>
      <c r="H10" s="6">
        <f>'607'!H18+'608'!H21</f>
        <v>23</v>
      </c>
      <c r="I10" s="6">
        <f>'607'!I18+'608'!I21</f>
        <v>0</v>
      </c>
      <c r="J10" s="8" t="s">
        <v>6</v>
      </c>
      <c r="K10" s="9" t="s">
        <v>7</v>
      </c>
      <c r="L10" s="19" t="s">
        <v>8</v>
      </c>
      <c r="M10" s="6">
        <f>'607'!M18+'608'!M21</f>
        <v>208.93</v>
      </c>
      <c r="N10" s="6">
        <f>'607'!N18+'608'!N21</f>
        <v>25</v>
      </c>
      <c r="O10" s="6">
        <f>'607'!O18+'608'!O21</f>
        <v>0</v>
      </c>
      <c r="P10" s="49">
        <f aca="true" t="shared" si="0" ref="P10:P21">SUM(M10:O10)</f>
        <v>233.93</v>
      </c>
    </row>
    <row r="11" spans="1:16" ht="15.75">
      <c r="A11" s="6">
        <f>'607'!A19</f>
        <v>39</v>
      </c>
      <c r="B11" s="6">
        <f>'607'!B19</f>
        <v>28.25</v>
      </c>
      <c r="C11" s="6">
        <f>'607'!C19</f>
        <v>0</v>
      </c>
      <c r="D11" s="6">
        <f>'607'!D19</f>
        <v>43</v>
      </c>
      <c r="E11" s="6">
        <f>'607'!E19</f>
        <v>32</v>
      </c>
      <c r="F11" s="6">
        <f>'607'!F19</f>
        <v>0</v>
      </c>
      <c r="G11" s="6">
        <f>'607'!G19</f>
        <v>43</v>
      </c>
      <c r="H11" s="6">
        <f>'607'!H19</f>
        <v>32</v>
      </c>
      <c r="I11" s="6">
        <f>'607'!I19</f>
        <v>0</v>
      </c>
      <c r="J11" s="11" t="s">
        <v>9</v>
      </c>
      <c r="K11" s="9" t="s">
        <v>7</v>
      </c>
      <c r="L11" s="19" t="s">
        <v>10</v>
      </c>
      <c r="M11" s="6">
        <f>'607'!M19</f>
        <v>45</v>
      </c>
      <c r="N11" s="6">
        <f>'607'!N19</f>
        <v>32.5</v>
      </c>
      <c r="O11" s="6">
        <f>'607'!O19</f>
        <v>0</v>
      </c>
      <c r="P11" s="49">
        <f t="shared" si="0"/>
        <v>77.5</v>
      </c>
    </row>
    <row r="12" spans="1:16" ht="15.75">
      <c r="A12" s="6">
        <f>'607'!A20+'608'!A22</f>
        <v>11.2</v>
      </c>
      <c r="B12" s="6">
        <f>'607'!B20+'608'!B22</f>
        <v>8.44</v>
      </c>
      <c r="C12" s="6">
        <f>'607'!C20+'608'!C22</f>
        <v>0</v>
      </c>
      <c r="D12" s="6">
        <f>'607'!D20+'608'!D22</f>
        <v>4.640000000000001</v>
      </c>
      <c r="E12" s="6">
        <f>'607'!E20+'608'!E22</f>
        <v>5</v>
      </c>
      <c r="F12" s="6">
        <f>'607'!F20+'608'!F22</f>
        <v>0</v>
      </c>
      <c r="G12" s="6">
        <f>'607'!G20+'608'!G22</f>
        <v>8.370000000000001</v>
      </c>
      <c r="H12" s="6">
        <f>'607'!H20+'608'!H22</f>
        <v>5</v>
      </c>
      <c r="I12" s="6">
        <f>'607'!I20+'608'!I22</f>
        <v>0</v>
      </c>
      <c r="J12" s="11" t="s">
        <v>11</v>
      </c>
      <c r="K12" s="9" t="s">
        <v>7</v>
      </c>
      <c r="L12" s="19" t="s">
        <v>12</v>
      </c>
      <c r="M12" s="6">
        <f>'607'!M20+'608'!M22</f>
        <v>6</v>
      </c>
      <c r="N12" s="6">
        <f>'607'!N20+'608'!N22</f>
        <v>3</v>
      </c>
      <c r="O12" s="6">
        <f>'607'!O20+'608'!O22</f>
        <v>0</v>
      </c>
      <c r="P12" s="49">
        <f t="shared" si="0"/>
        <v>9</v>
      </c>
    </row>
    <row r="13" spans="1:16" ht="15.75">
      <c r="A13" s="6">
        <f>'607'!A21+'608'!A23</f>
        <v>1.15</v>
      </c>
      <c r="B13" s="6">
        <f>'607'!B21+'608'!B23</f>
        <v>0.98</v>
      </c>
      <c r="C13" s="6">
        <f>'607'!C21+'608'!C23</f>
        <v>0</v>
      </c>
      <c r="D13" s="6">
        <f>'607'!D21+'608'!D23</f>
        <v>1.2</v>
      </c>
      <c r="E13" s="6">
        <f>'607'!E21+'608'!E23</f>
        <v>0.5</v>
      </c>
      <c r="F13" s="6">
        <f>'607'!F21+'608'!F23</f>
        <v>0</v>
      </c>
      <c r="G13" s="6">
        <f>'607'!G21+'608'!G23</f>
        <v>1.2</v>
      </c>
      <c r="H13" s="6">
        <f>'607'!H21+'608'!H23</f>
        <v>0.5</v>
      </c>
      <c r="I13" s="6">
        <f>'607'!I21+'608'!I23</f>
        <v>0</v>
      </c>
      <c r="J13" s="11" t="s">
        <v>13</v>
      </c>
      <c r="K13" s="9" t="s">
        <v>7</v>
      </c>
      <c r="L13" s="19" t="s">
        <v>14</v>
      </c>
      <c r="M13" s="6">
        <f>'607'!M21+'608'!M23</f>
        <v>1.2</v>
      </c>
      <c r="N13" s="6">
        <f>'607'!N21+'608'!N23</f>
        <v>0.2</v>
      </c>
      <c r="O13" s="6">
        <f>'607'!O21+'608'!O23</f>
        <v>0</v>
      </c>
      <c r="P13" s="49">
        <f t="shared" si="0"/>
        <v>1.4</v>
      </c>
    </row>
    <row r="14" spans="1:16" ht="15.75">
      <c r="A14" s="6">
        <f>'607'!A22+'607'!A30+'608'!A15+'608'!A24</f>
        <v>0.21</v>
      </c>
      <c r="B14" s="6">
        <f>'607'!B22+'607'!B30+'608'!B15+'608'!B24</f>
        <v>20.22</v>
      </c>
      <c r="C14" s="6">
        <f>'607'!C22+'607'!C30+'608'!C15+'608'!C24</f>
        <v>0</v>
      </c>
      <c r="D14" s="6">
        <f>'607'!D22+'607'!D30+'608'!D15+'608'!D24</f>
        <v>0.45</v>
      </c>
      <c r="E14" s="6">
        <f>'607'!E22+'607'!E30+'608'!E15+'608'!E24</f>
        <v>21.17</v>
      </c>
      <c r="F14" s="6">
        <f>'607'!F22+'607'!F30+'608'!F15+'608'!F24</f>
        <v>0</v>
      </c>
      <c r="G14" s="6">
        <f>'607'!G22+'607'!G30+'608'!G15+'608'!G24</f>
        <v>0.45</v>
      </c>
      <c r="H14" s="6">
        <f>'607'!H22+'607'!H30+'608'!H15+'608'!H24</f>
        <v>30.17</v>
      </c>
      <c r="I14" s="6">
        <f>'607'!I22+'607'!I30+'608'!I15+'608'!I24</f>
        <v>0</v>
      </c>
      <c r="J14" s="11" t="s">
        <v>15</v>
      </c>
      <c r="K14" s="9" t="s">
        <v>7</v>
      </c>
      <c r="L14" s="19" t="s">
        <v>16</v>
      </c>
      <c r="M14" s="6">
        <f>'607'!M22+'607'!M30+'608'!M15+'608'!M24</f>
        <v>0.45</v>
      </c>
      <c r="N14" s="6">
        <f>'607'!N22+'607'!N30+'608'!N15+'608'!N24</f>
        <v>15</v>
      </c>
      <c r="O14" s="6">
        <f>'607'!O22+'607'!O30+'608'!O15+'608'!O24</f>
        <v>0</v>
      </c>
      <c r="P14" s="49">
        <f t="shared" si="0"/>
        <v>15.45</v>
      </c>
    </row>
    <row r="15" spans="1:16" ht="15.75">
      <c r="A15" s="6">
        <f>'608'!A25</f>
        <v>0</v>
      </c>
      <c r="B15" s="6">
        <f>'608'!B25</f>
        <v>0</v>
      </c>
      <c r="C15" s="6">
        <f>'608'!C25</f>
        <v>0</v>
      </c>
      <c r="D15" s="6">
        <f>'608'!D25</f>
        <v>0.1</v>
      </c>
      <c r="E15" s="6">
        <f>'608'!E25</f>
        <v>0</v>
      </c>
      <c r="F15" s="6">
        <f>'608'!F25</f>
        <v>0</v>
      </c>
      <c r="G15" s="6">
        <f>'608'!G25</f>
        <v>0.1</v>
      </c>
      <c r="H15" s="6">
        <f>'608'!H25</f>
        <v>0</v>
      </c>
      <c r="I15" s="6">
        <f>'608'!I25</f>
        <v>0</v>
      </c>
      <c r="J15" s="11" t="s">
        <v>17</v>
      </c>
      <c r="K15" s="9" t="s">
        <v>7</v>
      </c>
      <c r="L15" s="10" t="s">
        <v>75</v>
      </c>
      <c r="M15" s="6">
        <f>'608'!M25</f>
        <v>0.1</v>
      </c>
      <c r="N15" s="6">
        <f>'608'!N25</f>
        <v>0</v>
      </c>
      <c r="O15" s="6">
        <f>'608'!O25</f>
        <v>0</v>
      </c>
      <c r="P15" s="49">
        <f t="shared" si="0"/>
        <v>0.1</v>
      </c>
    </row>
    <row r="16" spans="1:16" ht="15.75">
      <c r="A16" s="6">
        <f>'608'!A26</f>
        <v>0.24</v>
      </c>
      <c r="B16" s="6">
        <f>'608'!B26</f>
        <v>0</v>
      </c>
      <c r="C16" s="6">
        <f>'608'!C26</f>
        <v>0</v>
      </c>
      <c r="D16" s="6">
        <f>'608'!D26</f>
        <v>0.4</v>
      </c>
      <c r="E16" s="6">
        <f>'608'!E26</f>
        <v>0</v>
      </c>
      <c r="F16" s="6">
        <f>'608'!F26</f>
        <v>0</v>
      </c>
      <c r="G16" s="6">
        <f>'608'!G26</f>
        <v>0.4</v>
      </c>
      <c r="H16" s="6">
        <f>'608'!H26</f>
        <v>0</v>
      </c>
      <c r="I16" s="6">
        <f>'608'!I26</f>
        <v>0</v>
      </c>
      <c r="J16" s="11" t="s">
        <v>18</v>
      </c>
      <c r="K16" s="9" t="s">
        <v>7</v>
      </c>
      <c r="L16" s="19" t="s">
        <v>19</v>
      </c>
      <c r="M16" s="6">
        <f>'608'!M26</f>
        <v>0.4</v>
      </c>
      <c r="N16" s="6">
        <f>'608'!N26</f>
        <v>0</v>
      </c>
      <c r="O16" s="6">
        <f>'608'!O26</f>
        <v>0</v>
      </c>
      <c r="P16" s="49">
        <f t="shared" si="0"/>
        <v>0.4</v>
      </c>
    </row>
    <row r="17" spans="1:16" ht="15.75">
      <c r="A17" s="6">
        <f>'608'!A16+'608'!A27</f>
        <v>0.63</v>
      </c>
      <c r="B17" s="6">
        <f>'608'!B16+'608'!B27</f>
        <v>1.53</v>
      </c>
      <c r="C17" s="6">
        <f>'608'!C16+'608'!C27</f>
        <v>0</v>
      </c>
      <c r="D17" s="6">
        <f>'608'!D16+'608'!D27</f>
        <v>0.5</v>
      </c>
      <c r="E17" s="6">
        <f>'608'!E16+'608'!E27</f>
        <v>2</v>
      </c>
      <c r="F17" s="6">
        <f>'608'!F16+'608'!F27</f>
        <v>0</v>
      </c>
      <c r="G17" s="6">
        <f>'608'!G16+'608'!G27</f>
        <v>0.5</v>
      </c>
      <c r="H17" s="6">
        <f>'608'!H16+'608'!H27</f>
        <v>2</v>
      </c>
      <c r="I17" s="6">
        <f>'608'!I16+'608'!I27</f>
        <v>0</v>
      </c>
      <c r="J17" s="11" t="s">
        <v>20</v>
      </c>
      <c r="K17" s="9" t="s">
        <v>7</v>
      </c>
      <c r="L17" s="19" t="s">
        <v>21</v>
      </c>
      <c r="M17" s="6">
        <f>'608'!M16+'608'!M27</f>
        <v>0.5</v>
      </c>
      <c r="N17" s="6">
        <f>'608'!N16+'608'!N27</f>
        <v>2</v>
      </c>
      <c r="O17" s="6">
        <f>'608'!O16+'608'!O27</f>
        <v>0</v>
      </c>
      <c r="P17" s="49">
        <f t="shared" si="0"/>
        <v>2.5</v>
      </c>
    </row>
    <row r="18" spans="1:16" ht="15.75">
      <c r="A18" s="6">
        <f>'607'!A23</f>
        <v>0</v>
      </c>
      <c r="B18" s="6">
        <f>'607'!B23</f>
        <v>74.89</v>
      </c>
      <c r="C18" s="6">
        <f>'607'!C23</f>
        <v>0</v>
      </c>
      <c r="D18" s="6">
        <f>'607'!D23</f>
        <v>0</v>
      </c>
      <c r="E18" s="6">
        <f>'607'!E23</f>
        <v>30</v>
      </c>
      <c r="F18" s="6">
        <f>'607'!F23</f>
        <v>0</v>
      </c>
      <c r="G18" s="6">
        <f>'607'!G23</f>
        <v>0</v>
      </c>
      <c r="H18" s="6">
        <f>'607'!H23</f>
        <v>47</v>
      </c>
      <c r="I18" s="6">
        <f>'607'!I23</f>
        <v>0</v>
      </c>
      <c r="J18" s="11" t="s">
        <v>22</v>
      </c>
      <c r="K18" s="9" t="s">
        <v>7</v>
      </c>
      <c r="L18" s="19" t="s">
        <v>23</v>
      </c>
      <c r="M18" s="6">
        <f>'607'!M23</f>
        <v>0</v>
      </c>
      <c r="N18" s="6">
        <f>'607'!N23</f>
        <v>32.47</v>
      </c>
      <c r="O18" s="6">
        <f>'607'!O23</f>
        <v>0</v>
      </c>
      <c r="P18" s="49">
        <f t="shared" si="0"/>
        <v>32.47</v>
      </c>
    </row>
    <row r="19" spans="1:16" ht="15.75">
      <c r="A19" s="6">
        <f>'607'!A24</f>
        <v>2</v>
      </c>
      <c r="B19" s="6">
        <f>'607'!B24</f>
        <v>32.39</v>
      </c>
      <c r="C19" s="6">
        <f>'607'!C24</f>
        <v>0</v>
      </c>
      <c r="D19" s="6">
        <f>'607'!D24</f>
        <v>0</v>
      </c>
      <c r="E19" s="6">
        <f>'607'!E24</f>
        <v>14</v>
      </c>
      <c r="F19" s="6">
        <f>'607'!F24</f>
        <v>0</v>
      </c>
      <c r="G19" s="6">
        <f>'607'!G24</f>
        <v>0</v>
      </c>
      <c r="H19" s="6">
        <f>'607'!H24</f>
        <v>20</v>
      </c>
      <c r="I19" s="6">
        <f>'607'!I24</f>
        <v>0</v>
      </c>
      <c r="J19" s="11" t="s">
        <v>24</v>
      </c>
      <c r="K19" s="9" t="s">
        <v>7</v>
      </c>
      <c r="L19" s="19" t="s">
        <v>25</v>
      </c>
      <c r="M19" s="6">
        <f>'607'!M24</f>
        <v>0</v>
      </c>
      <c r="N19" s="6">
        <f>'607'!N24</f>
        <v>33</v>
      </c>
      <c r="O19" s="6">
        <f>'607'!O24</f>
        <v>0</v>
      </c>
      <c r="P19" s="49">
        <f t="shared" si="0"/>
        <v>33</v>
      </c>
    </row>
    <row r="20" spans="1:16" ht="15.75">
      <c r="A20" s="6">
        <f>'607'!A25</f>
        <v>0</v>
      </c>
      <c r="B20" s="6">
        <f>'607'!B25</f>
        <v>3.99</v>
      </c>
      <c r="C20" s="6">
        <f>'607'!C25</f>
        <v>0</v>
      </c>
      <c r="D20" s="6">
        <f>'607'!D25</f>
        <v>0</v>
      </c>
      <c r="E20" s="6">
        <f>'607'!E25</f>
        <v>2.5</v>
      </c>
      <c r="F20" s="6">
        <f>'607'!F25</f>
        <v>0</v>
      </c>
      <c r="G20" s="6">
        <f>'607'!G25</f>
        <v>0</v>
      </c>
      <c r="H20" s="6">
        <f>'607'!H25</f>
        <v>2.5</v>
      </c>
      <c r="I20" s="6">
        <f>'607'!I25</f>
        <v>0</v>
      </c>
      <c r="J20" s="11" t="s">
        <v>26</v>
      </c>
      <c r="K20" s="9" t="s">
        <v>7</v>
      </c>
      <c r="L20" s="19" t="s">
        <v>27</v>
      </c>
      <c r="M20" s="6">
        <f>'607'!M25</f>
        <v>0</v>
      </c>
      <c r="N20" s="6">
        <f>'607'!N25</f>
        <v>2</v>
      </c>
      <c r="O20" s="6">
        <f>'607'!O25</f>
        <v>0</v>
      </c>
      <c r="P20" s="49">
        <f t="shared" si="0"/>
        <v>2</v>
      </c>
    </row>
    <row r="21" spans="1:16" ht="15.75">
      <c r="A21" s="12">
        <f>SUM(A10:A20)</f>
        <v>190.14</v>
      </c>
      <c r="B21" s="12">
        <f>SUM(B10:B20)</f>
        <v>212.21000000000004</v>
      </c>
      <c r="C21" s="12">
        <f>SUM(C10:C20)</f>
        <v>0</v>
      </c>
      <c r="D21" s="12">
        <f aca="true" t="shared" si="1" ref="D21:I21">SUM(D10:D20)</f>
        <v>243.35999999999996</v>
      </c>
      <c r="E21" s="12">
        <f t="shared" si="1"/>
        <v>130.17000000000002</v>
      </c>
      <c r="F21" s="12">
        <f t="shared" si="1"/>
        <v>0</v>
      </c>
      <c r="G21" s="12">
        <f t="shared" si="1"/>
        <v>247.08999999999997</v>
      </c>
      <c r="H21" s="12">
        <f t="shared" si="1"/>
        <v>162.17000000000002</v>
      </c>
      <c r="I21" s="12">
        <f t="shared" si="1"/>
        <v>0</v>
      </c>
      <c r="J21" s="20" t="s">
        <v>30</v>
      </c>
      <c r="K21" s="9"/>
      <c r="L21" s="21"/>
      <c r="M21" s="12">
        <f>SUM(M10:M20)</f>
        <v>262.58</v>
      </c>
      <c r="N21" s="12">
        <f>SUM(N10:N20)</f>
        <v>145.17000000000002</v>
      </c>
      <c r="O21" s="12">
        <f>SUM(O10:O20)</f>
        <v>0</v>
      </c>
      <c r="P21" s="49">
        <f t="shared" si="0"/>
        <v>407.75</v>
      </c>
    </row>
    <row r="22" spans="1:16" ht="21" customHeight="1">
      <c r="A22" s="22"/>
      <c r="B22" s="22"/>
      <c r="C22" s="22"/>
      <c r="D22" s="22"/>
      <c r="E22" s="22"/>
      <c r="F22" s="22"/>
      <c r="G22" s="39"/>
      <c r="H22" s="39"/>
      <c r="I22" s="39"/>
      <c r="J22" s="40" t="s">
        <v>93</v>
      </c>
      <c r="K22" s="23"/>
      <c r="L22" s="23"/>
      <c r="M22" s="22"/>
      <c r="N22" s="22"/>
      <c r="O22" s="22"/>
      <c r="P22" s="22"/>
    </row>
    <row r="23" spans="1:16" ht="16.5" customHeight="1">
      <c r="A23" s="84">
        <f>'609'!A16</f>
        <v>0</v>
      </c>
      <c r="B23" s="73">
        <f>'609'!B16</f>
        <v>0</v>
      </c>
      <c r="C23" s="73">
        <f>'609'!C16</f>
        <v>0</v>
      </c>
      <c r="D23" s="73">
        <f>'609'!D16</f>
        <v>0</v>
      </c>
      <c r="E23" s="74">
        <f>'609'!E16</f>
        <v>100</v>
      </c>
      <c r="F23" s="73">
        <f>'609'!F16</f>
        <v>0</v>
      </c>
      <c r="G23" s="73">
        <f>'609'!G16</f>
        <v>0</v>
      </c>
      <c r="H23" s="74">
        <f>'609'!H16</f>
        <v>100</v>
      </c>
      <c r="I23" s="73">
        <f>'609'!I16</f>
        <v>0</v>
      </c>
      <c r="J23" s="11" t="s">
        <v>87</v>
      </c>
      <c r="K23" s="9" t="s">
        <v>7</v>
      </c>
      <c r="L23" s="10" t="s">
        <v>88</v>
      </c>
      <c r="M23" s="73">
        <f>'609'!M16</f>
        <v>0</v>
      </c>
      <c r="N23" s="74">
        <f>'609'!N16</f>
        <v>0</v>
      </c>
      <c r="O23" s="73">
        <f>'609'!O16</f>
        <v>0</v>
      </c>
      <c r="P23" s="39">
        <f>SUM(M23:O23)</f>
        <v>0</v>
      </c>
    </row>
    <row r="24" spans="1:16" ht="16.5" customHeight="1">
      <c r="A24" s="84"/>
      <c r="B24" s="84"/>
      <c r="C24" s="84"/>
      <c r="D24" s="84"/>
      <c r="E24" s="85"/>
      <c r="F24" s="84"/>
      <c r="G24" s="84"/>
      <c r="H24" s="85">
        <v>20</v>
      </c>
      <c r="I24" s="84"/>
      <c r="J24" s="11" t="s">
        <v>129</v>
      </c>
      <c r="K24" s="9" t="s">
        <v>7</v>
      </c>
      <c r="L24" s="10" t="s">
        <v>130</v>
      </c>
      <c r="M24" s="84"/>
      <c r="N24" s="85"/>
      <c r="O24" s="84"/>
      <c r="P24" s="39"/>
    </row>
    <row r="25" spans="1:16" ht="15.75">
      <c r="A25" s="6">
        <f>'609'!A17</f>
        <v>0</v>
      </c>
      <c r="B25" s="6">
        <f>'609'!B17</f>
        <v>25</v>
      </c>
      <c r="C25" s="6">
        <f>'609'!C17</f>
        <v>0</v>
      </c>
      <c r="D25" s="6">
        <f>'609'!D17</f>
        <v>0</v>
      </c>
      <c r="E25" s="6">
        <f>'609'!E17</f>
        <v>0</v>
      </c>
      <c r="F25" s="6">
        <f>'609'!F17</f>
        <v>0</v>
      </c>
      <c r="G25" s="6">
        <f>'609'!G17</f>
        <v>0</v>
      </c>
      <c r="H25" s="6">
        <f>'609'!H17</f>
        <v>0</v>
      </c>
      <c r="I25" s="6">
        <f>'609'!I17</f>
        <v>0</v>
      </c>
      <c r="J25" s="11" t="s">
        <v>28</v>
      </c>
      <c r="K25" s="9" t="s">
        <v>7</v>
      </c>
      <c r="L25" s="10" t="s">
        <v>81</v>
      </c>
      <c r="M25" s="6">
        <f>'609'!M17</f>
        <v>0</v>
      </c>
      <c r="N25" s="6">
        <f>'609'!N17</f>
        <v>85</v>
      </c>
      <c r="O25" s="6">
        <f>'609'!O17</f>
        <v>0</v>
      </c>
      <c r="P25" s="49">
        <f>SUM(M25:O25)</f>
        <v>85</v>
      </c>
    </row>
    <row r="26" spans="1:16" ht="15.75">
      <c r="A26" s="12">
        <f>A25+A24+A23</f>
        <v>0</v>
      </c>
      <c r="B26" s="12">
        <f aca="true" t="shared" si="2" ref="B26:I26">B25+B24+B23</f>
        <v>25</v>
      </c>
      <c r="C26" s="12">
        <f t="shared" si="2"/>
        <v>0</v>
      </c>
      <c r="D26" s="12">
        <f t="shared" si="2"/>
        <v>0</v>
      </c>
      <c r="E26" s="12">
        <f t="shared" si="2"/>
        <v>100</v>
      </c>
      <c r="F26" s="12">
        <f t="shared" si="2"/>
        <v>0</v>
      </c>
      <c r="G26" s="12">
        <f t="shared" si="2"/>
        <v>0</v>
      </c>
      <c r="H26" s="12">
        <f t="shared" si="2"/>
        <v>120</v>
      </c>
      <c r="I26" s="12">
        <f t="shared" si="2"/>
        <v>0</v>
      </c>
      <c r="J26" s="25" t="s">
        <v>31</v>
      </c>
      <c r="K26" s="24"/>
      <c r="L26" s="25"/>
      <c r="M26" s="12">
        <f>M25+M24+M23</f>
        <v>0</v>
      </c>
      <c r="N26" s="12">
        <f>N25+N24+N23</f>
        <v>85</v>
      </c>
      <c r="O26" s="12">
        <f>O25+O24+O23</f>
        <v>0</v>
      </c>
      <c r="P26" s="49">
        <f>SUM(M26:O26)</f>
        <v>85</v>
      </c>
    </row>
  </sheetData>
  <sheetProtection/>
  <mergeCells count="13">
    <mergeCell ref="A1:P1"/>
    <mergeCell ref="A2:P2"/>
    <mergeCell ref="A3:P3"/>
    <mergeCell ref="A4:P4"/>
    <mergeCell ref="A7:C7"/>
    <mergeCell ref="D7:F7"/>
    <mergeCell ref="G7:I7"/>
    <mergeCell ref="M7:P7"/>
    <mergeCell ref="J6:L8"/>
    <mergeCell ref="A6:C6"/>
    <mergeCell ref="D6:F6"/>
    <mergeCell ref="G6:I6"/>
    <mergeCell ref="M6:P6"/>
  </mergeCells>
  <printOptions horizontalCentered="1"/>
  <pageMargins left="1" right="1" top="0.5" bottom="0.5" header="0.2" footer="0.2"/>
  <pageSetup horizontalDpi="300" verticalDpi="3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Zeros="0" zoomScale="85" zoomScaleNormal="85" zoomScalePageLayoutView="0" workbookViewId="0" topLeftCell="A7">
      <selection activeCell="P13" sqref="P13:P31"/>
    </sheetView>
  </sheetViews>
  <sheetFormatPr defaultColWidth="9.140625" defaultRowHeight="12.75"/>
  <cols>
    <col min="1" max="9" width="9.57421875" style="48" customWidth="1"/>
    <col min="10" max="10" width="9.140625" style="48" customWidth="1"/>
    <col min="11" max="11" width="5.140625" style="48" customWidth="1"/>
    <col min="12" max="12" width="28.57421875" style="48" customWidth="1"/>
    <col min="13" max="16" width="9.57421875" style="48" customWidth="1"/>
  </cols>
  <sheetData>
    <row r="1" spans="1:16" ht="13.5">
      <c r="A1" s="104">
        <v>456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4.25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5">
      <c r="A5" s="59" t="s">
        <v>32</v>
      </c>
      <c r="B5" s="60" t="s">
        <v>97</v>
      </c>
      <c r="C5" s="61"/>
      <c r="D5" s="50"/>
      <c r="E5" s="50"/>
      <c r="F5" s="50"/>
      <c r="G5" s="50"/>
      <c r="H5" s="50"/>
      <c r="I5" s="50"/>
      <c r="J5" s="62"/>
      <c r="K5" s="62"/>
      <c r="L5" s="62"/>
      <c r="M5" s="50"/>
      <c r="N5" s="50"/>
      <c r="O5" s="50"/>
      <c r="P5" s="50"/>
    </row>
    <row r="6" spans="1:16" ht="15">
      <c r="A6" s="63"/>
      <c r="B6" s="50"/>
      <c r="C6" s="26"/>
      <c r="D6" s="27" t="s">
        <v>33</v>
      </c>
      <c r="E6" s="27" t="s">
        <v>34</v>
      </c>
      <c r="F6" s="27" t="s">
        <v>5</v>
      </c>
      <c r="H6" s="28"/>
      <c r="I6" s="64"/>
      <c r="J6" s="65"/>
      <c r="K6" s="53"/>
      <c r="L6" s="53"/>
      <c r="M6" s="64"/>
      <c r="N6" s="64"/>
      <c r="O6" s="50"/>
      <c r="P6" s="50"/>
    </row>
    <row r="7" spans="1:16" ht="15">
      <c r="A7" s="63"/>
      <c r="B7" s="50"/>
      <c r="C7" s="27" t="s">
        <v>35</v>
      </c>
      <c r="D7" s="29">
        <f>'609'!P27</f>
        <v>407.75000000000006</v>
      </c>
      <c r="E7" s="29">
        <f>'609'!P26</f>
        <v>85</v>
      </c>
      <c r="F7" s="30">
        <f>SUM(D7:E7)</f>
        <v>492.75000000000006</v>
      </c>
      <c r="H7" s="31"/>
      <c r="I7" s="64"/>
      <c r="J7" s="52" t="s">
        <v>36</v>
      </c>
      <c r="K7" s="52"/>
      <c r="L7" s="52"/>
      <c r="M7" s="64"/>
      <c r="N7" s="64"/>
      <c r="O7" s="50"/>
      <c r="P7" s="50"/>
    </row>
    <row r="8" spans="1:16" ht="15">
      <c r="A8" s="63"/>
      <c r="B8" s="50"/>
      <c r="C8" s="27" t="s">
        <v>37</v>
      </c>
      <c r="D8" s="29"/>
      <c r="E8" s="29"/>
      <c r="F8" s="30"/>
      <c r="H8" s="31"/>
      <c r="I8" s="64"/>
      <c r="J8" s="52" t="s">
        <v>58</v>
      </c>
      <c r="K8" s="53"/>
      <c r="L8" s="52" t="s">
        <v>39</v>
      </c>
      <c r="M8" s="64"/>
      <c r="N8" s="64"/>
      <c r="O8" s="50"/>
      <c r="P8" s="50"/>
    </row>
    <row r="9" spans="1:16" ht="15">
      <c r="A9" s="63"/>
      <c r="B9" s="50"/>
      <c r="C9" s="27" t="s">
        <v>5</v>
      </c>
      <c r="D9" s="30">
        <f>SUM(D7:D8)</f>
        <v>407.75000000000006</v>
      </c>
      <c r="E9" s="30">
        <f>SUM(E7:E8)</f>
        <v>85</v>
      </c>
      <c r="F9" s="30">
        <f>SUM(D9:E9)</f>
        <v>492.75000000000006</v>
      </c>
      <c r="H9" s="31"/>
      <c r="I9" s="64"/>
      <c r="J9" s="52" t="s">
        <v>59</v>
      </c>
      <c r="K9" s="53"/>
      <c r="L9" s="52" t="s">
        <v>91</v>
      </c>
      <c r="M9" s="64"/>
      <c r="N9" s="64"/>
      <c r="O9" s="50"/>
      <c r="P9" s="50"/>
    </row>
    <row r="10" spans="1:16" ht="15.75">
      <c r="A10" s="54" t="s">
        <v>41</v>
      </c>
      <c r="B10" s="55" t="s">
        <v>42</v>
      </c>
      <c r="C10" s="51"/>
      <c r="D10" s="51"/>
      <c r="E10" s="51"/>
      <c r="F10" s="51"/>
      <c r="G10" s="51"/>
      <c r="H10" s="51"/>
      <c r="I10" s="51"/>
      <c r="J10" s="52"/>
      <c r="K10" s="53"/>
      <c r="L10" s="52"/>
      <c r="M10" s="51"/>
      <c r="N10" s="51"/>
      <c r="O10" s="16"/>
      <c r="P10" s="1" t="s">
        <v>72</v>
      </c>
    </row>
    <row r="11" spans="1:16" ht="14.25" customHeight="1">
      <c r="A11" s="101" t="s">
        <v>94</v>
      </c>
      <c r="B11" s="102"/>
      <c r="C11" s="102"/>
      <c r="D11" s="102" t="s">
        <v>95</v>
      </c>
      <c r="E11" s="102"/>
      <c r="F11" s="102"/>
      <c r="G11" s="102" t="s">
        <v>96</v>
      </c>
      <c r="H11" s="102"/>
      <c r="I11" s="102"/>
      <c r="J11" s="99" t="s">
        <v>98</v>
      </c>
      <c r="K11" s="100"/>
      <c r="L11" s="100"/>
      <c r="M11" s="102" t="s">
        <v>95</v>
      </c>
      <c r="N11" s="102"/>
      <c r="O11" s="102"/>
      <c r="P11" s="103"/>
    </row>
    <row r="12" spans="1:16" ht="14.25">
      <c r="A12" s="96" t="s">
        <v>3</v>
      </c>
      <c r="B12" s="97"/>
      <c r="C12" s="97"/>
      <c r="D12" s="97" t="s">
        <v>83</v>
      </c>
      <c r="E12" s="97"/>
      <c r="F12" s="97"/>
      <c r="G12" s="97" t="s">
        <v>83</v>
      </c>
      <c r="H12" s="97"/>
      <c r="I12" s="97"/>
      <c r="J12" s="99"/>
      <c r="K12" s="100"/>
      <c r="L12" s="100"/>
      <c r="M12" s="97" t="s">
        <v>99</v>
      </c>
      <c r="N12" s="97"/>
      <c r="O12" s="97"/>
      <c r="P12" s="98"/>
    </row>
    <row r="13" spans="1:16" ht="27">
      <c r="A13" s="75" t="s">
        <v>100</v>
      </c>
      <c r="B13" s="76" t="s">
        <v>4</v>
      </c>
      <c r="C13" s="77" t="s">
        <v>139</v>
      </c>
      <c r="D13" s="76" t="s">
        <v>100</v>
      </c>
      <c r="E13" s="76" t="s">
        <v>4</v>
      </c>
      <c r="F13" s="77" t="s">
        <v>139</v>
      </c>
      <c r="G13" s="76" t="s">
        <v>100</v>
      </c>
      <c r="H13" s="76" t="s">
        <v>4</v>
      </c>
      <c r="I13" s="77" t="s">
        <v>139</v>
      </c>
      <c r="J13" s="99"/>
      <c r="K13" s="100"/>
      <c r="L13" s="100"/>
      <c r="M13" s="76" t="s">
        <v>100</v>
      </c>
      <c r="N13" s="76" t="s">
        <v>4</v>
      </c>
      <c r="O13" s="77" t="s">
        <v>139</v>
      </c>
      <c r="P13" s="107" t="s">
        <v>5</v>
      </c>
    </row>
    <row r="14" spans="1:16" ht="15.75">
      <c r="A14" s="32"/>
      <c r="B14" s="32"/>
      <c r="C14" s="33"/>
      <c r="D14" s="33"/>
      <c r="E14" s="33"/>
      <c r="F14" s="33"/>
      <c r="G14" s="33"/>
      <c r="H14" s="33"/>
      <c r="I14" s="33"/>
      <c r="J14" s="14" t="s">
        <v>43</v>
      </c>
      <c r="K14" s="34"/>
      <c r="L14" s="15"/>
      <c r="M14" s="33"/>
      <c r="N14" s="33"/>
      <c r="O14" s="33"/>
      <c r="P14" s="56"/>
    </row>
    <row r="15" spans="1:16" ht="15.75">
      <c r="A15" s="32"/>
      <c r="B15" s="32"/>
      <c r="C15" s="33"/>
      <c r="D15" s="33"/>
      <c r="E15" s="33"/>
      <c r="F15" s="33"/>
      <c r="G15" s="33"/>
      <c r="H15" s="33"/>
      <c r="I15" s="33"/>
      <c r="J15" s="14" t="s">
        <v>44</v>
      </c>
      <c r="K15" s="34"/>
      <c r="L15" s="15"/>
      <c r="M15" s="33"/>
      <c r="N15" s="33"/>
      <c r="O15" s="33"/>
      <c r="P15" s="56"/>
    </row>
    <row r="16" spans="1:16" ht="15.75">
      <c r="A16" s="32"/>
      <c r="B16" s="32"/>
      <c r="C16" s="33"/>
      <c r="D16" s="33"/>
      <c r="E16" s="33"/>
      <c r="F16" s="33"/>
      <c r="G16" s="33"/>
      <c r="H16" s="33"/>
      <c r="I16" s="33"/>
      <c r="J16" s="14" t="s">
        <v>45</v>
      </c>
      <c r="K16" s="34"/>
      <c r="L16" s="10"/>
      <c r="M16" s="33"/>
      <c r="N16" s="33"/>
      <c r="O16" s="33"/>
      <c r="P16" s="56"/>
    </row>
    <row r="17" spans="1:16" ht="15.75">
      <c r="A17" s="32"/>
      <c r="B17" s="32"/>
      <c r="C17" s="33"/>
      <c r="D17" s="33"/>
      <c r="E17" s="33"/>
      <c r="F17" s="33"/>
      <c r="G17" s="33"/>
      <c r="H17" s="33"/>
      <c r="I17" s="33"/>
      <c r="J17" s="14" t="s">
        <v>46</v>
      </c>
      <c r="K17" s="34"/>
      <c r="L17" s="10"/>
      <c r="M17" s="33"/>
      <c r="N17" s="33"/>
      <c r="O17" s="33"/>
      <c r="P17" s="56"/>
    </row>
    <row r="18" spans="1:16" ht="15.75">
      <c r="A18" s="6">
        <v>52.91</v>
      </c>
      <c r="B18" s="6">
        <v>41.52</v>
      </c>
      <c r="C18" s="7"/>
      <c r="D18" s="7">
        <v>89.57</v>
      </c>
      <c r="E18" s="6">
        <v>23</v>
      </c>
      <c r="F18" s="6"/>
      <c r="G18" s="7">
        <v>89.57</v>
      </c>
      <c r="H18" s="6">
        <v>23</v>
      </c>
      <c r="I18" s="6"/>
      <c r="J18" s="14" t="s">
        <v>47</v>
      </c>
      <c r="K18" s="34"/>
      <c r="L18" s="10" t="s">
        <v>48</v>
      </c>
      <c r="M18" s="7">
        <v>103.04</v>
      </c>
      <c r="N18" s="6">
        <v>25</v>
      </c>
      <c r="O18" s="6"/>
      <c r="P18" s="57">
        <f aca="true" t="shared" si="0" ref="P18:P26">SUM(M18:O18)</f>
        <v>128.04000000000002</v>
      </c>
    </row>
    <row r="19" spans="1:16" ht="15.75">
      <c r="A19" s="6">
        <v>39</v>
      </c>
      <c r="B19" s="6">
        <v>28.25</v>
      </c>
      <c r="C19" s="7"/>
      <c r="D19" s="7">
        <v>43</v>
      </c>
      <c r="E19" s="6">
        <v>32</v>
      </c>
      <c r="F19" s="6"/>
      <c r="G19" s="7">
        <v>43</v>
      </c>
      <c r="H19" s="6">
        <v>32</v>
      </c>
      <c r="I19" s="6"/>
      <c r="J19" s="14"/>
      <c r="K19" s="34"/>
      <c r="L19" s="10" t="s">
        <v>49</v>
      </c>
      <c r="M19" s="7">
        <v>45</v>
      </c>
      <c r="N19" s="6">
        <v>32.5</v>
      </c>
      <c r="O19" s="6"/>
      <c r="P19" s="57">
        <f t="shared" si="0"/>
        <v>77.5</v>
      </c>
    </row>
    <row r="20" spans="1:16" ht="15.75">
      <c r="A20" s="6">
        <v>9.85</v>
      </c>
      <c r="B20" s="6">
        <v>8.44</v>
      </c>
      <c r="C20" s="7"/>
      <c r="D20" s="7">
        <v>2.72</v>
      </c>
      <c r="E20" s="6">
        <v>5</v>
      </c>
      <c r="F20" s="6"/>
      <c r="G20" s="7">
        <v>2.72</v>
      </c>
      <c r="H20" s="6">
        <v>5</v>
      </c>
      <c r="I20" s="6"/>
      <c r="J20" s="14"/>
      <c r="K20" s="34"/>
      <c r="L20" s="10" t="s">
        <v>50</v>
      </c>
      <c r="M20" s="7">
        <v>3.5</v>
      </c>
      <c r="N20" s="6">
        <v>3</v>
      </c>
      <c r="O20" s="6"/>
      <c r="P20" s="57">
        <f t="shared" si="0"/>
        <v>6.5</v>
      </c>
    </row>
    <row r="21" spans="1:16" ht="15.75">
      <c r="A21" s="6">
        <v>0.46</v>
      </c>
      <c r="B21" s="6">
        <v>0.98</v>
      </c>
      <c r="C21" s="7"/>
      <c r="D21" s="7">
        <v>0.5</v>
      </c>
      <c r="E21" s="6">
        <v>0.5</v>
      </c>
      <c r="F21" s="6"/>
      <c r="G21" s="7">
        <v>0.5</v>
      </c>
      <c r="H21" s="6">
        <v>0.5</v>
      </c>
      <c r="I21" s="6"/>
      <c r="J21" s="35"/>
      <c r="K21" s="34"/>
      <c r="L21" s="10" t="s">
        <v>51</v>
      </c>
      <c r="M21" s="7">
        <v>0.5</v>
      </c>
      <c r="N21" s="6">
        <v>0.2</v>
      </c>
      <c r="O21" s="6"/>
      <c r="P21" s="57">
        <f t="shared" si="0"/>
        <v>0.7</v>
      </c>
    </row>
    <row r="22" spans="1:16" ht="15.75">
      <c r="A22" s="6"/>
      <c r="B22" s="6">
        <v>15.49</v>
      </c>
      <c r="C22" s="7"/>
      <c r="D22" s="7"/>
      <c r="E22" s="6">
        <v>18.17</v>
      </c>
      <c r="F22" s="6"/>
      <c r="G22" s="7"/>
      <c r="H22" s="6">
        <v>27.17</v>
      </c>
      <c r="I22" s="6"/>
      <c r="J22" s="35"/>
      <c r="K22" s="34"/>
      <c r="L22" s="10" t="s">
        <v>52</v>
      </c>
      <c r="M22" s="7"/>
      <c r="N22" s="6">
        <v>12</v>
      </c>
      <c r="O22" s="6"/>
      <c r="P22" s="57">
        <f t="shared" si="0"/>
        <v>12</v>
      </c>
    </row>
    <row r="23" spans="1:16" ht="15.75">
      <c r="A23" s="6"/>
      <c r="B23" s="6">
        <v>74.89</v>
      </c>
      <c r="C23" s="7"/>
      <c r="D23" s="7"/>
      <c r="E23" s="6">
        <v>30</v>
      </c>
      <c r="F23" s="6"/>
      <c r="G23" s="7"/>
      <c r="H23" s="6">
        <v>47</v>
      </c>
      <c r="I23" s="6"/>
      <c r="J23" s="35"/>
      <c r="K23" s="34"/>
      <c r="L23" s="10" t="s">
        <v>53</v>
      </c>
      <c r="M23" s="7"/>
      <c r="N23" s="6">
        <v>32.47</v>
      </c>
      <c r="O23" s="6"/>
      <c r="P23" s="57">
        <f t="shared" si="0"/>
        <v>32.47</v>
      </c>
    </row>
    <row r="24" spans="1:16" ht="15.75">
      <c r="A24" s="6">
        <v>2</v>
      </c>
      <c r="B24" s="6">
        <v>32.39</v>
      </c>
      <c r="C24" s="7"/>
      <c r="D24" s="7"/>
      <c r="E24" s="6">
        <v>14</v>
      </c>
      <c r="F24" s="6"/>
      <c r="G24" s="7"/>
      <c r="H24" s="6">
        <v>20</v>
      </c>
      <c r="I24" s="6"/>
      <c r="J24" s="35"/>
      <c r="K24" s="34"/>
      <c r="L24" s="10" t="s">
        <v>54</v>
      </c>
      <c r="M24" s="7"/>
      <c r="N24" s="6">
        <v>33</v>
      </c>
      <c r="O24" s="6"/>
      <c r="P24" s="57">
        <f t="shared" si="0"/>
        <v>33</v>
      </c>
    </row>
    <row r="25" spans="1:16" ht="15.75">
      <c r="A25" s="6"/>
      <c r="B25" s="6">
        <v>3.99</v>
      </c>
      <c r="C25" s="7"/>
      <c r="D25" s="7"/>
      <c r="E25" s="6">
        <v>2.5</v>
      </c>
      <c r="F25" s="6"/>
      <c r="G25" s="7"/>
      <c r="H25" s="6">
        <v>2.5</v>
      </c>
      <c r="I25" s="6"/>
      <c r="J25" s="35"/>
      <c r="K25" s="34"/>
      <c r="L25" s="10" t="s">
        <v>55</v>
      </c>
      <c r="M25" s="7"/>
      <c r="N25" s="6">
        <v>2</v>
      </c>
      <c r="O25" s="6"/>
      <c r="P25" s="57">
        <f t="shared" si="0"/>
        <v>2</v>
      </c>
    </row>
    <row r="26" spans="1:16" ht="15.75">
      <c r="A26" s="12">
        <f>SUM(A18:A25)</f>
        <v>104.21999999999998</v>
      </c>
      <c r="B26" s="12">
        <f>SUM(B18:B25)</f>
        <v>205.95</v>
      </c>
      <c r="C26" s="12">
        <f>SUM(C18:C25)</f>
        <v>0</v>
      </c>
      <c r="D26" s="12">
        <f aca="true" t="shared" si="1" ref="D26:I26">SUM(D18:D25)</f>
        <v>135.79</v>
      </c>
      <c r="E26" s="12">
        <f t="shared" si="1"/>
        <v>125.17</v>
      </c>
      <c r="F26" s="12">
        <f t="shared" si="1"/>
        <v>0</v>
      </c>
      <c r="G26" s="12">
        <f t="shared" si="1"/>
        <v>135.79</v>
      </c>
      <c r="H26" s="12">
        <f t="shared" si="1"/>
        <v>157.17000000000002</v>
      </c>
      <c r="I26" s="12">
        <f t="shared" si="1"/>
        <v>0</v>
      </c>
      <c r="J26" s="14" t="s">
        <v>76</v>
      </c>
      <c r="K26" s="34"/>
      <c r="L26" s="10"/>
      <c r="M26" s="12">
        <f>SUM(M18:M25)</f>
        <v>152.04000000000002</v>
      </c>
      <c r="N26" s="12">
        <f>SUM(N18:N25)</f>
        <v>140.17000000000002</v>
      </c>
      <c r="O26" s="12"/>
      <c r="P26" s="57">
        <f t="shared" si="0"/>
        <v>292.21000000000004</v>
      </c>
    </row>
    <row r="27" spans="1:16" ht="15.75">
      <c r="A27" s="32"/>
      <c r="B27" s="32"/>
      <c r="C27" s="33"/>
      <c r="D27" s="33"/>
      <c r="E27" s="32"/>
      <c r="F27" s="32"/>
      <c r="G27" s="33"/>
      <c r="H27" s="32"/>
      <c r="I27" s="32"/>
      <c r="J27" s="14" t="s">
        <v>56</v>
      </c>
      <c r="K27" s="34"/>
      <c r="L27" s="15"/>
      <c r="M27" s="33"/>
      <c r="N27" s="32"/>
      <c r="O27" s="32"/>
      <c r="P27" s="56"/>
    </row>
    <row r="28" spans="1:16" ht="15.75">
      <c r="A28" s="32"/>
      <c r="B28" s="32"/>
      <c r="C28" s="33"/>
      <c r="D28" s="33"/>
      <c r="E28" s="32"/>
      <c r="F28" s="32"/>
      <c r="G28" s="33"/>
      <c r="H28" s="32"/>
      <c r="I28" s="32"/>
      <c r="J28" s="14" t="s">
        <v>57</v>
      </c>
      <c r="K28" s="34"/>
      <c r="L28" s="10"/>
      <c r="M28" s="33"/>
      <c r="N28" s="32"/>
      <c r="O28" s="32"/>
      <c r="P28" s="56"/>
    </row>
    <row r="29" spans="1:16" ht="15.75">
      <c r="A29" s="32"/>
      <c r="B29" s="32"/>
      <c r="C29" s="33"/>
      <c r="D29" s="33"/>
      <c r="E29" s="32"/>
      <c r="F29" s="32"/>
      <c r="G29" s="33"/>
      <c r="H29" s="32"/>
      <c r="I29" s="32"/>
      <c r="J29" s="14" t="s">
        <v>46</v>
      </c>
      <c r="K29" s="34"/>
      <c r="L29" s="10"/>
      <c r="M29" s="33"/>
      <c r="N29" s="32"/>
      <c r="O29" s="32"/>
      <c r="P29" s="56"/>
    </row>
    <row r="30" spans="1:16" ht="15.75">
      <c r="A30" s="6"/>
      <c r="B30" s="6">
        <v>0.97</v>
      </c>
      <c r="C30" s="7"/>
      <c r="D30" s="7"/>
      <c r="E30" s="6">
        <v>1</v>
      </c>
      <c r="F30" s="6"/>
      <c r="G30" s="7"/>
      <c r="H30" s="6">
        <v>1</v>
      </c>
      <c r="I30" s="6"/>
      <c r="J30" s="14" t="s">
        <v>47</v>
      </c>
      <c r="K30" s="34"/>
      <c r="L30" s="10" t="s">
        <v>52</v>
      </c>
      <c r="M30" s="7"/>
      <c r="N30" s="6">
        <v>1</v>
      </c>
      <c r="O30" s="6"/>
      <c r="P30" s="57">
        <f>SUM(M30:O30)</f>
        <v>1</v>
      </c>
    </row>
    <row r="31" spans="1:16" ht="15.75">
      <c r="A31" s="12">
        <f aca="true" t="shared" si="2" ref="A31:I31">SUM(A30)</f>
        <v>0</v>
      </c>
      <c r="B31" s="12">
        <f t="shared" si="2"/>
        <v>0.97</v>
      </c>
      <c r="C31" s="12">
        <f t="shared" si="2"/>
        <v>0</v>
      </c>
      <c r="D31" s="12">
        <f t="shared" si="2"/>
        <v>0</v>
      </c>
      <c r="E31" s="12">
        <f t="shared" si="2"/>
        <v>1</v>
      </c>
      <c r="F31" s="12">
        <f t="shared" si="2"/>
        <v>0</v>
      </c>
      <c r="G31" s="12">
        <f t="shared" si="2"/>
        <v>0</v>
      </c>
      <c r="H31" s="12">
        <f t="shared" si="2"/>
        <v>1</v>
      </c>
      <c r="I31" s="12">
        <f t="shared" si="2"/>
        <v>0</v>
      </c>
      <c r="J31" s="14" t="s">
        <v>77</v>
      </c>
      <c r="K31" s="34"/>
      <c r="L31" s="10"/>
      <c r="M31" s="12">
        <f>SUM(M30)</f>
        <v>0</v>
      </c>
      <c r="N31" s="12">
        <f>SUM(N30)</f>
        <v>1</v>
      </c>
      <c r="O31" s="12">
        <f>SUM(O30)</f>
        <v>0</v>
      </c>
      <c r="P31" s="57">
        <f>SUM(M31:O31)</f>
        <v>1</v>
      </c>
    </row>
  </sheetData>
  <sheetProtection/>
  <mergeCells count="13">
    <mergeCell ref="A1:P1"/>
    <mergeCell ref="A2:P2"/>
    <mergeCell ref="A3:P3"/>
    <mergeCell ref="A4:P4"/>
    <mergeCell ref="A12:C12"/>
    <mergeCell ref="D12:F12"/>
    <mergeCell ref="G12:I12"/>
    <mergeCell ref="M12:P12"/>
    <mergeCell ref="J11:L13"/>
    <mergeCell ref="A11:C11"/>
    <mergeCell ref="D11:F11"/>
    <mergeCell ref="G11:I11"/>
    <mergeCell ref="M11:P11"/>
  </mergeCells>
  <printOptions horizontalCentered="1"/>
  <pageMargins left="1" right="1" top="0.5" bottom="0.5" header="0.2" footer="0.2"/>
  <pageSetup horizontalDpi="300" verticalDpi="300" orientation="landscape" paperSize="5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Zeros="0" zoomScale="85" zoomScaleNormal="85" zoomScalePageLayoutView="0" workbookViewId="0" topLeftCell="A4">
      <selection activeCell="P10" sqref="P10:P30"/>
    </sheetView>
  </sheetViews>
  <sheetFormatPr defaultColWidth="9.140625" defaultRowHeight="12.75"/>
  <cols>
    <col min="1" max="9" width="9.57421875" style="48" customWidth="1"/>
    <col min="10" max="10" width="9.140625" style="48" customWidth="1"/>
    <col min="11" max="11" width="5.421875" style="48" customWidth="1"/>
    <col min="12" max="12" width="26.57421875" style="48" customWidth="1"/>
    <col min="13" max="16" width="9.57421875" style="48" customWidth="1"/>
  </cols>
  <sheetData>
    <row r="1" spans="1:16" ht="13.5">
      <c r="A1" s="104">
        <v>457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4.25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9.5" customHeight="1">
      <c r="A5" s="47"/>
      <c r="B5" s="47"/>
      <c r="C5" s="47"/>
      <c r="D5" s="47"/>
      <c r="E5" s="47"/>
      <c r="F5" s="47"/>
      <c r="G5" s="51"/>
      <c r="H5" s="51"/>
      <c r="I5" s="51"/>
      <c r="J5" s="52" t="s">
        <v>36</v>
      </c>
      <c r="K5" s="52"/>
      <c r="L5" s="52"/>
      <c r="M5" s="47"/>
      <c r="N5" s="47"/>
      <c r="O5" s="47"/>
      <c r="P5" s="47"/>
    </row>
    <row r="6" spans="1:16" ht="15.75">
      <c r="A6" s="47"/>
      <c r="B6" s="47"/>
      <c r="C6" s="47"/>
      <c r="D6" s="47"/>
      <c r="E6" s="47"/>
      <c r="F6" s="47"/>
      <c r="G6" s="51"/>
      <c r="H6" s="51"/>
      <c r="I6" s="51"/>
      <c r="J6" s="52" t="s">
        <v>38</v>
      </c>
      <c r="K6" s="53"/>
      <c r="L6" s="58" t="s">
        <v>60</v>
      </c>
      <c r="M6" s="47"/>
      <c r="N6" s="47"/>
      <c r="O6" s="47"/>
      <c r="P6" s="47"/>
    </row>
    <row r="7" spans="1:16" ht="15.75">
      <c r="A7" s="54" t="s">
        <v>41</v>
      </c>
      <c r="B7" s="55" t="s">
        <v>42</v>
      </c>
      <c r="C7" s="51"/>
      <c r="D7" s="51"/>
      <c r="E7" s="51"/>
      <c r="F7" s="51"/>
      <c r="G7" s="51"/>
      <c r="H7" s="51"/>
      <c r="I7" s="51"/>
      <c r="J7" s="52" t="s">
        <v>40</v>
      </c>
      <c r="K7" s="53"/>
      <c r="L7" s="52" t="s">
        <v>90</v>
      </c>
      <c r="M7" s="51"/>
      <c r="N7" s="51"/>
      <c r="O7" s="16"/>
      <c r="P7" s="1" t="s">
        <v>72</v>
      </c>
    </row>
    <row r="8" spans="1:16" ht="14.25" customHeight="1">
      <c r="A8" s="101" t="s">
        <v>94</v>
      </c>
      <c r="B8" s="102"/>
      <c r="C8" s="102"/>
      <c r="D8" s="102" t="s">
        <v>95</v>
      </c>
      <c r="E8" s="102"/>
      <c r="F8" s="102"/>
      <c r="G8" s="102" t="s">
        <v>96</v>
      </c>
      <c r="H8" s="102"/>
      <c r="I8" s="102"/>
      <c r="J8" s="99" t="s">
        <v>98</v>
      </c>
      <c r="K8" s="100"/>
      <c r="L8" s="100"/>
      <c r="M8" s="102" t="s">
        <v>95</v>
      </c>
      <c r="N8" s="102"/>
      <c r="O8" s="102"/>
      <c r="P8" s="103"/>
    </row>
    <row r="9" spans="1:16" ht="14.25">
      <c r="A9" s="96" t="s">
        <v>3</v>
      </c>
      <c r="B9" s="97"/>
      <c r="C9" s="97"/>
      <c r="D9" s="97" t="s">
        <v>83</v>
      </c>
      <c r="E9" s="97"/>
      <c r="F9" s="97"/>
      <c r="G9" s="97" t="s">
        <v>83</v>
      </c>
      <c r="H9" s="97"/>
      <c r="I9" s="97"/>
      <c r="J9" s="99"/>
      <c r="K9" s="100"/>
      <c r="L9" s="100"/>
      <c r="M9" s="97" t="s">
        <v>99</v>
      </c>
      <c r="N9" s="97"/>
      <c r="O9" s="97"/>
      <c r="P9" s="98"/>
    </row>
    <row r="10" spans="1:16" ht="27">
      <c r="A10" s="75" t="s">
        <v>100</v>
      </c>
      <c r="B10" s="76" t="s">
        <v>4</v>
      </c>
      <c r="C10" s="77" t="s">
        <v>139</v>
      </c>
      <c r="D10" s="76" t="s">
        <v>100</v>
      </c>
      <c r="E10" s="76" t="s">
        <v>4</v>
      </c>
      <c r="F10" s="77" t="s">
        <v>139</v>
      </c>
      <c r="G10" s="76" t="s">
        <v>100</v>
      </c>
      <c r="H10" s="76" t="s">
        <v>4</v>
      </c>
      <c r="I10" s="77" t="s">
        <v>139</v>
      </c>
      <c r="J10" s="99"/>
      <c r="K10" s="100"/>
      <c r="L10" s="100"/>
      <c r="M10" s="76" t="s">
        <v>100</v>
      </c>
      <c r="N10" s="76" t="s">
        <v>4</v>
      </c>
      <c r="O10" s="77" t="s">
        <v>139</v>
      </c>
      <c r="P10" s="107" t="s">
        <v>5</v>
      </c>
    </row>
    <row r="11" spans="1:16" ht="15.75">
      <c r="A11" s="32"/>
      <c r="B11" s="32"/>
      <c r="C11" s="33"/>
      <c r="D11" s="33"/>
      <c r="E11" s="33"/>
      <c r="F11" s="33"/>
      <c r="G11" s="33"/>
      <c r="H11" s="33"/>
      <c r="I11" s="33"/>
      <c r="J11" s="14" t="s">
        <v>43</v>
      </c>
      <c r="K11" s="34"/>
      <c r="L11" s="15"/>
      <c r="M11" s="33"/>
      <c r="N11" s="33"/>
      <c r="O11" s="33"/>
      <c r="P11" s="56"/>
    </row>
    <row r="12" spans="1:16" ht="15.75">
      <c r="A12" s="32"/>
      <c r="B12" s="32"/>
      <c r="C12" s="33"/>
      <c r="D12" s="33"/>
      <c r="E12" s="33"/>
      <c r="F12" s="33"/>
      <c r="G12" s="33"/>
      <c r="H12" s="33"/>
      <c r="I12" s="33"/>
      <c r="J12" s="14" t="s">
        <v>56</v>
      </c>
      <c r="K12" s="34"/>
      <c r="L12" s="15"/>
      <c r="M12" s="33"/>
      <c r="N12" s="33"/>
      <c r="O12" s="33"/>
      <c r="P12" s="56"/>
    </row>
    <row r="13" spans="1:16" ht="15.75">
      <c r="A13" s="32"/>
      <c r="B13" s="32"/>
      <c r="C13" s="33"/>
      <c r="D13" s="33"/>
      <c r="E13" s="33"/>
      <c r="F13" s="33"/>
      <c r="G13" s="33"/>
      <c r="H13" s="33"/>
      <c r="I13" s="33"/>
      <c r="J13" s="14" t="s">
        <v>61</v>
      </c>
      <c r="K13" s="34"/>
      <c r="L13" s="10"/>
      <c r="M13" s="33"/>
      <c r="N13" s="33"/>
      <c r="O13" s="33"/>
      <c r="P13" s="56"/>
    </row>
    <row r="14" spans="1:16" ht="15.75">
      <c r="A14" s="32"/>
      <c r="B14" s="32"/>
      <c r="C14" s="33"/>
      <c r="D14" s="33"/>
      <c r="E14" s="33"/>
      <c r="F14" s="33"/>
      <c r="G14" s="33"/>
      <c r="H14" s="33"/>
      <c r="I14" s="33"/>
      <c r="J14" s="14" t="s">
        <v>46</v>
      </c>
      <c r="K14" s="34"/>
      <c r="L14" s="10"/>
      <c r="M14" s="33"/>
      <c r="N14" s="33"/>
      <c r="O14" s="33"/>
      <c r="P14" s="56"/>
    </row>
    <row r="15" spans="1:16" ht="15.75">
      <c r="A15" s="66"/>
      <c r="B15" s="66">
        <v>3.76</v>
      </c>
      <c r="C15" s="67"/>
      <c r="D15" s="7"/>
      <c r="E15" s="6">
        <v>2</v>
      </c>
      <c r="F15" s="6"/>
      <c r="G15" s="7"/>
      <c r="H15" s="6">
        <v>2</v>
      </c>
      <c r="I15" s="6"/>
      <c r="J15" s="14" t="s">
        <v>47</v>
      </c>
      <c r="K15" s="34"/>
      <c r="L15" s="10" t="s">
        <v>52</v>
      </c>
      <c r="M15" s="7"/>
      <c r="N15" s="6">
        <v>2</v>
      </c>
      <c r="O15" s="6"/>
      <c r="P15" s="57">
        <f>SUM(N15:O15)</f>
        <v>2</v>
      </c>
    </row>
    <row r="16" spans="1:16" ht="15.75">
      <c r="A16" s="66"/>
      <c r="B16" s="66">
        <v>1.53</v>
      </c>
      <c r="C16" s="67"/>
      <c r="D16" s="7"/>
      <c r="E16" s="6">
        <v>2</v>
      </c>
      <c r="F16" s="6"/>
      <c r="G16" s="7"/>
      <c r="H16" s="6">
        <v>2</v>
      </c>
      <c r="I16" s="6"/>
      <c r="J16" s="14"/>
      <c r="K16" s="34"/>
      <c r="L16" s="10" t="s">
        <v>62</v>
      </c>
      <c r="M16" s="7"/>
      <c r="N16" s="6">
        <v>2</v>
      </c>
      <c r="O16" s="6"/>
      <c r="P16" s="57">
        <f>SUM(N16:O16)</f>
        <v>2</v>
      </c>
    </row>
    <row r="17" spans="1:16" ht="15.75">
      <c r="A17" s="68">
        <f>SUM(A15:A16)</f>
        <v>0</v>
      </c>
      <c r="B17" s="68">
        <f>SUM(B15:B16)</f>
        <v>5.29</v>
      </c>
      <c r="C17" s="68">
        <f>SUM(C15:C16)</f>
        <v>0</v>
      </c>
      <c r="D17" s="12">
        <f aca="true" t="shared" si="0" ref="D17:I17">SUM(D15:D16)</f>
        <v>0</v>
      </c>
      <c r="E17" s="12">
        <f t="shared" si="0"/>
        <v>4</v>
      </c>
      <c r="F17" s="12">
        <f t="shared" si="0"/>
        <v>0</v>
      </c>
      <c r="G17" s="12">
        <f t="shared" si="0"/>
        <v>0</v>
      </c>
      <c r="H17" s="12">
        <f t="shared" si="0"/>
        <v>4</v>
      </c>
      <c r="I17" s="12">
        <f t="shared" si="0"/>
        <v>0</v>
      </c>
      <c r="J17" s="14" t="s">
        <v>78</v>
      </c>
      <c r="K17" s="34"/>
      <c r="L17" s="10"/>
      <c r="M17" s="12"/>
      <c r="N17" s="12">
        <f>SUM(N15:N16)</f>
        <v>4</v>
      </c>
      <c r="O17" s="12"/>
      <c r="P17" s="57">
        <f>SUM(N17:O17)</f>
        <v>4</v>
      </c>
    </row>
    <row r="18" spans="1:16" ht="15.75">
      <c r="A18" s="69"/>
      <c r="B18" s="69"/>
      <c r="C18" s="70"/>
      <c r="D18" s="70"/>
      <c r="E18" s="70"/>
      <c r="F18" s="70"/>
      <c r="G18" s="70"/>
      <c r="H18" s="70"/>
      <c r="I18" s="70"/>
      <c r="J18" s="14" t="s">
        <v>63</v>
      </c>
      <c r="K18" s="34"/>
      <c r="L18" s="15"/>
      <c r="M18" s="33"/>
      <c r="N18" s="33"/>
      <c r="O18" s="33"/>
      <c r="P18" s="56"/>
    </row>
    <row r="19" spans="1:16" ht="15.75">
      <c r="A19" s="69"/>
      <c r="B19" s="69"/>
      <c r="C19" s="70"/>
      <c r="D19" s="70"/>
      <c r="E19" s="70"/>
      <c r="F19" s="70"/>
      <c r="G19" s="70"/>
      <c r="H19" s="70"/>
      <c r="I19" s="70"/>
      <c r="J19" s="14" t="s">
        <v>64</v>
      </c>
      <c r="K19" s="34"/>
      <c r="L19" s="10"/>
      <c r="M19" s="33"/>
      <c r="N19" s="33"/>
      <c r="O19" s="33"/>
      <c r="P19" s="56"/>
    </row>
    <row r="20" spans="1:16" ht="15.75">
      <c r="A20" s="69"/>
      <c r="B20" s="69"/>
      <c r="C20" s="70"/>
      <c r="D20" s="70"/>
      <c r="E20" s="70"/>
      <c r="F20" s="70"/>
      <c r="G20" s="70"/>
      <c r="H20" s="70"/>
      <c r="I20" s="70"/>
      <c r="J20" s="14" t="s">
        <v>46</v>
      </c>
      <c r="K20" s="34"/>
      <c r="L20" s="10"/>
      <c r="M20" s="33"/>
      <c r="N20" s="33"/>
      <c r="O20" s="33"/>
      <c r="P20" s="56"/>
    </row>
    <row r="21" spans="1:16" ht="15.75">
      <c r="A21" s="69">
        <v>82.8</v>
      </c>
      <c r="B21" s="69"/>
      <c r="C21" s="67"/>
      <c r="D21" s="7">
        <v>103.5</v>
      </c>
      <c r="E21" s="33"/>
      <c r="F21" s="33"/>
      <c r="G21" s="7">
        <v>103.5</v>
      </c>
      <c r="H21" s="33"/>
      <c r="I21" s="33"/>
      <c r="J21" s="14" t="s">
        <v>47</v>
      </c>
      <c r="K21" s="34"/>
      <c r="L21" s="10" t="s">
        <v>48</v>
      </c>
      <c r="M21" s="7">
        <v>105.89</v>
      </c>
      <c r="N21" s="33"/>
      <c r="O21" s="33"/>
      <c r="P21" s="57">
        <f aca="true" t="shared" si="1" ref="P21:P28">SUM(M21:O21)</f>
        <v>105.89</v>
      </c>
    </row>
    <row r="22" spans="1:16" ht="15.75">
      <c r="A22" s="69">
        <v>1.35</v>
      </c>
      <c r="B22" s="69"/>
      <c r="C22" s="67"/>
      <c r="D22" s="7">
        <v>1.92</v>
      </c>
      <c r="E22" s="33"/>
      <c r="F22" s="33"/>
      <c r="G22" s="7">
        <v>5.65</v>
      </c>
      <c r="H22" s="33"/>
      <c r="I22" s="33"/>
      <c r="J22" s="14"/>
      <c r="K22" s="34"/>
      <c r="L22" s="10" t="s">
        <v>50</v>
      </c>
      <c r="M22" s="7">
        <v>2.5</v>
      </c>
      <c r="N22" s="33"/>
      <c r="O22" s="33"/>
      <c r="P22" s="57">
        <f t="shared" si="1"/>
        <v>2.5</v>
      </c>
    </row>
    <row r="23" spans="1:16" ht="15.75">
      <c r="A23" s="69">
        <v>0.69</v>
      </c>
      <c r="B23" s="69"/>
      <c r="C23" s="67"/>
      <c r="D23" s="7">
        <v>0.7</v>
      </c>
      <c r="E23" s="33"/>
      <c r="F23" s="33"/>
      <c r="G23" s="7">
        <v>0.7</v>
      </c>
      <c r="H23" s="33"/>
      <c r="I23" s="33"/>
      <c r="J23" s="35"/>
      <c r="K23" s="34"/>
      <c r="L23" s="10" t="s">
        <v>51</v>
      </c>
      <c r="M23" s="7">
        <v>0.7</v>
      </c>
      <c r="N23" s="33"/>
      <c r="O23" s="33"/>
      <c r="P23" s="57">
        <f t="shared" si="1"/>
        <v>0.7</v>
      </c>
    </row>
    <row r="24" spans="1:16" ht="15.75">
      <c r="A24" s="69">
        <v>0.21</v>
      </c>
      <c r="B24" s="69"/>
      <c r="C24" s="67"/>
      <c r="D24" s="7">
        <v>0.45</v>
      </c>
      <c r="E24" s="33"/>
      <c r="F24" s="33"/>
      <c r="G24" s="7">
        <v>0.45</v>
      </c>
      <c r="H24" s="33"/>
      <c r="I24" s="33"/>
      <c r="J24" s="35"/>
      <c r="K24" s="34"/>
      <c r="L24" s="10" t="s">
        <v>52</v>
      </c>
      <c r="M24" s="7">
        <v>0.45</v>
      </c>
      <c r="N24" s="33"/>
      <c r="O24" s="33"/>
      <c r="P24" s="57">
        <f t="shared" si="1"/>
        <v>0.45</v>
      </c>
    </row>
    <row r="25" spans="1:16" ht="15.75">
      <c r="A25" s="69"/>
      <c r="B25" s="69"/>
      <c r="C25" s="67"/>
      <c r="D25" s="7">
        <v>0.1</v>
      </c>
      <c r="E25" s="33"/>
      <c r="F25" s="33"/>
      <c r="G25" s="7">
        <v>0.1</v>
      </c>
      <c r="H25" s="33"/>
      <c r="I25" s="33"/>
      <c r="J25" s="35"/>
      <c r="K25" s="34"/>
      <c r="L25" s="10" t="s">
        <v>65</v>
      </c>
      <c r="M25" s="7">
        <v>0.1</v>
      </c>
      <c r="N25" s="33"/>
      <c r="O25" s="33"/>
      <c r="P25" s="57">
        <f t="shared" si="1"/>
        <v>0.1</v>
      </c>
    </row>
    <row r="26" spans="1:16" ht="15.75">
      <c r="A26" s="69">
        <v>0.24</v>
      </c>
      <c r="B26" s="69"/>
      <c r="C26" s="67"/>
      <c r="D26" s="7">
        <v>0.4</v>
      </c>
      <c r="E26" s="33"/>
      <c r="F26" s="33"/>
      <c r="G26" s="7">
        <v>0.4</v>
      </c>
      <c r="H26" s="33"/>
      <c r="I26" s="33"/>
      <c r="J26" s="35"/>
      <c r="K26" s="34"/>
      <c r="L26" s="10" t="s">
        <v>66</v>
      </c>
      <c r="M26" s="7">
        <v>0.4</v>
      </c>
      <c r="N26" s="33"/>
      <c r="O26" s="33"/>
      <c r="P26" s="57">
        <f t="shared" si="1"/>
        <v>0.4</v>
      </c>
    </row>
    <row r="27" spans="1:16" ht="15.75">
      <c r="A27" s="69">
        <v>0.63</v>
      </c>
      <c r="B27" s="69"/>
      <c r="C27" s="67"/>
      <c r="D27" s="7">
        <v>0.5</v>
      </c>
      <c r="E27" s="33"/>
      <c r="F27" s="33"/>
      <c r="G27" s="7">
        <v>0.5</v>
      </c>
      <c r="H27" s="33"/>
      <c r="I27" s="33"/>
      <c r="J27" s="35"/>
      <c r="K27" s="34"/>
      <c r="L27" s="10" t="s">
        <v>62</v>
      </c>
      <c r="M27" s="7">
        <v>0.5</v>
      </c>
      <c r="N27" s="33"/>
      <c r="O27" s="33"/>
      <c r="P27" s="57">
        <f t="shared" si="1"/>
        <v>0.5</v>
      </c>
    </row>
    <row r="28" spans="1:16" ht="15.75">
      <c r="A28" s="68">
        <f>SUM(A21:A27)</f>
        <v>85.91999999999997</v>
      </c>
      <c r="B28" s="68">
        <f>SUM(B21:B27)</f>
        <v>0</v>
      </c>
      <c r="C28" s="68">
        <f>SUM(C21:C27)</f>
        <v>0</v>
      </c>
      <c r="D28" s="68">
        <f aca="true" t="shared" si="2" ref="D28:I28">SUM(D21:D27)</f>
        <v>107.57000000000001</v>
      </c>
      <c r="E28" s="68">
        <f t="shared" si="2"/>
        <v>0</v>
      </c>
      <c r="F28" s="68">
        <f t="shared" si="2"/>
        <v>0</v>
      </c>
      <c r="G28" s="68">
        <f t="shared" si="2"/>
        <v>111.30000000000001</v>
      </c>
      <c r="H28" s="68">
        <f t="shared" si="2"/>
        <v>0</v>
      </c>
      <c r="I28" s="68">
        <f t="shared" si="2"/>
        <v>0</v>
      </c>
      <c r="J28" s="14" t="s">
        <v>79</v>
      </c>
      <c r="K28" s="34"/>
      <c r="L28" s="10"/>
      <c r="M28" s="68">
        <f>SUM(M21:M27)</f>
        <v>110.54</v>
      </c>
      <c r="N28" s="68"/>
      <c r="O28" s="68"/>
      <c r="P28" s="57">
        <f t="shared" si="1"/>
        <v>110.54</v>
      </c>
    </row>
    <row r="29" spans="1:16" ht="15.75">
      <c r="A29" s="68">
        <f>A28+A17+'607'!A31+'607'!A26</f>
        <v>190.13999999999996</v>
      </c>
      <c r="B29" s="68">
        <f>B28+B17+'607'!B31+'607'!B26</f>
        <v>212.20999999999998</v>
      </c>
      <c r="C29" s="68">
        <f>C28+C17+'607'!C31+'607'!C26</f>
        <v>0</v>
      </c>
      <c r="D29" s="68">
        <f>D28+D17+'607'!D31+'607'!D26</f>
        <v>243.36</v>
      </c>
      <c r="E29" s="68">
        <f>E28+E17+'607'!E31+'607'!E26</f>
        <v>130.17000000000002</v>
      </c>
      <c r="F29" s="68">
        <f>F28+F17+'607'!F31+'607'!F26</f>
        <v>0</v>
      </c>
      <c r="G29" s="68">
        <f>G28+G17+'607'!G31+'607'!G26</f>
        <v>247.09</v>
      </c>
      <c r="H29" s="68">
        <f>H28+H17+'607'!H31+'607'!H26</f>
        <v>162.17000000000002</v>
      </c>
      <c r="I29" s="68">
        <f>I28+I17+'607'!I31+'607'!I26</f>
        <v>0</v>
      </c>
      <c r="J29" s="14" t="s">
        <v>85</v>
      </c>
      <c r="K29" s="34"/>
      <c r="L29" s="10"/>
      <c r="M29" s="68">
        <f>M28+M17+'607'!M31+'607'!M26</f>
        <v>262.58000000000004</v>
      </c>
      <c r="N29" s="68">
        <f>N28+N17+'607'!N31+'607'!N26</f>
        <v>145.17000000000002</v>
      </c>
      <c r="O29" s="68">
        <f>O28+O17+'607'!O31+'607'!O26</f>
        <v>0</v>
      </c>
      <c r="P29" s="93">
        <f>P28+P17+'607'!P31+'607'!P26</f>
        <v>407.75000000000006</v>
      </c>
    </row>
    <row r="30" spans="1:16" ht="15.75">
      <c r="A30" s="68">
        <f>A28+A17+'607'!A31+'607'!A26</f>
        <v>190.13999999999996</v>
      </c>
      <c r="B30" s="68">
        <f>B28+B17+'607'!B31+'607'!B26</f>
        <v>212.20999999999998</v>
      </c>
      <c r="C30" s="68">
        <f>C28+C17+'607'!C31+'607'!C26</f>
        <v>0</v>
      </c>
      <c r="D30" s="68">
        <f>D28+D17+'607'!D31+'607'!D26</f>
        <v>243.36</v>
      </c>
      <c r="E30" s="68">
        <f>E28+E17+'607'!E31+'607'!E26</f>
        <v>130.17000000000002</v>
      </c>
      <c r="F30" s="68">
        <f>F28+F17+'607'!F31+'607'!F26</f>
        <v>0</v>
      </c>
      <c r="G30" s="68">
        <f>G28+G17+'607'!G31+'607'!G26</f>
        <v>247.09</v>
      </c>
      <c r="H30" s="68">
        <f>H28+H17+'607'!H31+'607'!H26</f>
        <v>162.17000000000002</v>
      </c>
      <c r="I30" s="68">
        <f>I28+I17+'607'!I31+'607'!I26</f>
        <v>0</v>
      </c>
      <c r="J30" s="36" t="s">
        <v>67</v>
      </c>
      <c r="K30" s="34"/>
      <c r="L30" s="10"/>
      <c r="M30" s="12">
        <f>M28+M17+'607'!M31+'607'!M26</f>
        <v>262.58000000000004</v>
      </c>
      <c r="N30" s="12">
        <f>N28+N17+'607'!N31+'607'!N26</f>
        <v>145.17000000000002</v>
      </c>
      <c r="O30" s="12">
        <f>O28+O17+'607'!O31+'607'!O26</f>
        <v>0</v>
      </c>
      <c r="P30" s="57">
        <f>SUM(M30:O30)</f>
        <v>407.75000000000006</v>
      </c>
    </row>
  </sheetData>
  <sheetProtection/>
  <mergeCells count="13">
    <mergeCell ref="A1:P1"/>
    <mergeCell ref="A2:P2"/>
    <mergeCell ref="A3:P3"/>
    <mergeCell ref="A4:P4"/>
    <mergeCell ref="A9:C9"/>
    <mergeCell ref="D9:F9"/>
    <mergeCell ref="G9:I9"/>
    <mergeCell ref="M9:P9"/>
    <mergeCell ref="J8:L10"/>
    <mergeCell ref="A8:C8"/>
    <mergeCell ref="D8:F8"/>
    <mergeCell ref="G8:I8"/>
    <mergeCell ref="M8:P8"/>
  </mergeCells>
  <printOptions horizontalCentered="1"/>
  <pageMargins left="1" right="1" top="0.5" bottom="0.5" header="0.2" footer="0.2"/>
  <pageSetup horizontalDpi="600" verticalDpi="600" orientation="landscape" paperSize="5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zoomScale="85" zoomScaleNormal="85" zoomScalePageLayoutView="0" workbookViewId="0" topLeftCell="A1">
      <selection activeCell="P10" sqref="P10:P30"/>
    </sheetView>
  </sheetViews>
  <sheetFormatPr defaultColWidth="9.140625" defaultRowHeight="12.75"/>
  <cols>
    <col min="1" max="9" width="9.57421875" style="48" customWidth="1"/>
    <col min="10" max="10" width="9.140625" style="48" customWidth="1"/>
    <col min="11" max="11" width="6.00390625" style="48" customWidth="1"/>
    <col min="12" max="12" width="23.8515625" style="48" customWidth="1"/>
    <col min="13" max="16" width="9.57421875" style="48" customWidth="1"/>
  </cols>
  <sheetData>
    <row r="1" spans="1:16" ht="13.5">
      <c r="A1" s="104">
        <v>458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4.25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23.25" customHeight="1">
      <c r="A5" s="47"/>
      <c r="B5" s="47"/>
      <c r="C5" s="47"/>
      <c r="D5" s="47"/>
      <c r="E5" s="47"/>
      <c r="F5" s="47"/>
      <c r="G5" s="51"/>
      <c r="H5" s="51"/>
      <c r="I5" s="51"/>
      <c r="J5" s="52" t="s">
        <v>68</v>
      </c>
      <c r="K5" s="52"/>
      <c r="L5" s="52"/>
      <c r="M5" s="47"/>
      <c r="N5" s="47"/>
      <c r="O5" s="47"/>
      <c r="P5" s="47"/>
    </row>
    <row r="6" spans="1:16" ht="15.75">
      <c r="A6" s="47"/>
      <c r="B6" s="47"/>
      <c r="C6" s="47"/>
      <c r="D6" s="47"/>
      <c r="E6" s="47"/>
      <c r="F6" s="47"/>
      <c r="G6" s="51"/>
      <c r="H6" s="51"/>
      <c r="I6" s="51"/>
      <c r="J6" s="52" t="s">
        <v>38</v>
      </c>
      <c r="K6" s="53"/>
      <c r="L6" s="52" t="s">
        <v>74</v>
      </c>
      <c r="M6" s="51"/>
      <c r="N6" s="51"/>
      <c r="O6" s="47"/>
      <c r="P6" s="37"/>
    </row>
    <row r="7" spans="1:16" ht="15.75">
      <c r="A7" s="54" t="s">
        <v>41</v>
      </c>
      <c r="B7" s="55" t="s">
        <v>42</v>
      </c>
      <c r="C7" s="51"/>
      <c r="D7" s="51"/>
      <c r="E7" s="51"/>
      <c r="F7" s="51"/>
      <c r="G7" s="51"/>
      <c r="H7" s="51"/>
      <c r="I7" s="51"/>
      <c r="J7" s="52" t="s">
        <v>40</v>
      </c>
      <c r="K7" s="53"/>
      <c r="L7" s="52" t="s">
        <v>89</v>
      </c>
      <c r="M7" s="16"/>
      <c r="N7" s="38"/>
      <c r="O7" s="51"/>
      <c r="P7" s="1" t="s">
        <v>72</v>
      </c>
    </row>
    <row r="8" spans="1:16" ht="14.25" customHeight="1">
      <c r="A8" s="101" t="s">
        <v>94</v>
      </c>
      <c r="B8" s="102"/>
      <c r="C8" s="102"/>
      <c r="D8" s="102" t="s">
        <v>95</v>
      </c>
      <c r="E8" s="102"/>
      <c r="F8" s="102"/>
      <c r="G8" s="102" t="s">
        <v>96</v>
      </c>
      <c r="H8" s="102"/>
      <c r="I8" s="102"/>
      <c r="J8" s="99" t="s">
        <v>98</v>
      </c>
      <c r="K8" s="100"/>
      <c r="L8" s="100"/>
      <c r="M8" s="102" t="s">
        <v>95</v>
      </c>
      <c r="N8" s="102"/>
      <c r="O8" s="102"/>
      <c r="P8" s="103"/>
    </row>
    <row r="9" spans="1:16" ht="14.25">
      <c r="A9" s="96" t="s">
        <v>3</v>
      </c>
      <c r="B9" s="97"/>
      <c r="C9" s="97"/>
      <c r="D9" s="97" t="s">
        <v>83</v>
      </c>
      <c r="E9" s="97"/>
      <c r="F9" s="97"/>
      <c r="G9" s="97" t="s">
        <v>83</v>
      </c>
      <c r="H9" s="97"/>
      <c r="I9" s="97"/>
      <c r="J9" s="99"/>
      <c r="K9" s="100"/>
      <c r="L9" s="100"/>
      <c r="M9" s="97" t="s">
        <v>99</v>
      </c>
      <c r="N9" s="97"/>
      <c r="O9" s="97"/>
      <c r="P9" s="98"/>
    </row>
    <row r="10" spans="1:16" ht="27">
      <c r="A10" s="75" t="s">
        <v>100</v>
      </c>
      <c r="B10" s="76" t="s">
        <v>4</v>
      </c>
      <c r="C10" s="77" t="s">
        <v>139</v>
      </c>
      <c r="D10" s="76" t="s">
        <v>100</v>
      </c>
      <c r="E10" s="76" t="s">
        <v>4</v>
      </c>
      <c r="F10" s="77" t="s">
        <v>139</v>
      </c>
      <c r="G10" s="76" t="s">
        <v>100</v>
      </c>
      <c r="H10" s="76" t="s">
        <v>4</v>
      </c>
      <c r="I10" s="77" t="s">
        <v>139</v>
      </c>
      <c r="J10" s="99"/>
      <c r="K10" s="100"/>
      <c r="L10" s="100"/>
      <c r="M10" s="76" t="s">
        <v>100</v>
      </c>
      <c r="N10" s="76" t="s">
        <v>4</v>
      </c>
      <c r="O10" s="77" t="s">
        <v>139</v>
      </c>
      <c r="P10" s="107" t="s">
        <v>5</v>
      </c>
    </row>
    <row r="11" spans="1:16" ht="15.75">
      <c r="A11" s="3"/>
      <c r="B11" s="3"/>
      <c r="C11" s="4"/>
      <c r="D11" s="5"/>
      <c r="E11" s="5"/>
      <c r="F11" s="4"/>
      <c r="G11" s="5"/>
      <c r="H11" s="5"/>
      <c r="I11" s="4"/>
      <c r="J11" s="45"/>
      <c r="K11" s="43"/>
      <c r="L11" s="44"/>
      <c r="M11" s="4"/>
      <c r="N11" s="5"/>
      <c r="O11" s="5"/>
      <c r="P11" s="108"/>
    </row>
    <row r="12" spans="1:16" ht="15.75">
      <c r="A12" s="32"/>
      <c r="B12" s="32"/>
      <c r="C12" s="33"/>
      <c r="D12" s="33"/>
      <c r="E12" s="33"/>
      <c r="F12" s="33"/>
      <c r="G12" s="33"/>
      <c r="H12" s="33"/>
      <c r="I12" s="33"/>
      <c r="J12" s="14" t="s">
        <v>43</v>
      </c>
      <c r="K12" s="34"/>
      <c r="L12" s="15"/>
      <c r="M12" s="33"/>
      <c r="N12" s="33"/>
      <c r="O12" s="33"/>
      <c r="P12" s="56"/>
    </row>
    <row r="13" spans="1:16" ht="15.75">
      <c r="A13" s="32"/>
      <c r="B13" s="32"/>
      <c r="C13" s="33"/>
      <c r="D13" s="33"/>
      <c r="E13" s="33"/>
      <c r="F13" s="33"/>
      <c r="G13" s="33"/>
      <c r="H13" s="33"/>
      <c r="I13" s="33"/>
      <c r="J13" s="14" t="s">
        <v>69</v>
      </c>
      <c r="K13" s="34"/>
      <c r="L13" s="15"/>
      <c r="M13" s="33"/>
      <c r="N13" s="33"/>
      <c r="O13" s="33"/>
      <c r="P13" s="56"/>
    </row>
    <row r="14" spans="1:16" ht="15.75">
      <c r="A14" s="32"/>
      <c r="B14" s="32"/>
      <c r="C14" s="33"/>
      <c r="D14" s="33"/>
      <c r="E14" s="33"/>
      <c r="F14" s="33"/>
      <c r="G14" s="33"/>
      <c r="H14" s="33"/>
      <c r="I14" s="33"/>
      <c r="J14" s="14" t="s">
        <v>70</v>
      </c>
      <c r="K14" s="34"/>
      <c r="L14" s="10"/>
      <c r="M14" s="33"/>
      <c r="N14" s="33"/>
      <c r="O14" s="33"/>
      <c r="P14" s="56"/>
    </row>
    <row r="15" spans="1:16" ht="15.75">
      <c r="A15" s="32"/>
      <c r="B15" s="32"/>
      <c r="C15" s="33"/>
      <c r="D15" s="33"/>
      <c r="E15" s="33"/>
      <c r="F15" s="33"/>
      <c r="G15" s="33"/>
      <c r="H15" s="33"/>
      <c r="I15" s="33"/>
      <c r="J15" s="14" t="s">
        <v>46</v>
      </c>
      <c r="K15" s="34"/>
      <c r="L15" s="10"/>
      <c r="M15" s="33"/>
      <c r="N15" s="33"/>
      <c r="O15" s="33"/>
      <c r="P15" s="56"/>
    </row>
    <row r="16" spans="1:16" ht="15.75">
      <c r="A16" s="32"/>
      <c r="B16" s="32"/>
      <c r="C16" s="33"/>
      <c r="D16" s="72"/>
      <c r="E16" s="72">
        <v>100</v>
      </c>
      <c r="F16" s="72"/>
      <c r="G16" s="72"/>
      <c r="H16" s="72">
        <v>100</v>
      </c>
      <c r="I16" s="72"/>
      <c r="J16" s="14" t="s">
        <v>47</v>
      </c>
      <c r="K16" s="34"/>
      <c r="L16" s="10" t="s">
        <v>86</v>
      </c>
      <c r="M16" s="72"/>
      <c r="N16" s="72"/>
      <c r="O16" s="72"/>
      <c r="P16" s="57">
        <f>SUM(N16:O16)</f>
        <v>0</v>
      </c>
    </row>
    <row r="17" spans="1:16" ht="15.75">
      <c r="A17" s="6"/>
      <c r="B17" s="6">
        <v>25</v>
      </c>
      <c r="C17" s="7"/>
      <c r="D17" s="7"/>
      <c r="E17" s="7"/>
      <c r="F17" s="7"/>
      <c r="G17" s="7"/>
      <c r="H17" s="7"/>
      <c r="I17" s="7"/>
      <c r="K17" s="34"/>
      <c r="L17" s="10" t="s">
        <v>82</v>
      </c>
      <c r="M17" s="7"/>
      <c r="N17" s="7">
        <v>85</v>
      </c>
      <c r="O17" s="7"/>
      <c r="P17" s="57">
        <f>SUM(N17:O17)</f>
        <v>85</v>
      </c>
    </row>
    <row r="18" spans="1:16" ht="15.75">
      <c r="A18" s="12">
        <f>A17+A16</f>
        <v>0</v>
      </c>
      <c r="B18" s="12">
        <f aca="true" t="shared" si="0" ref="B18:I18">B17+B16</f>
        <v>25</v>
      </c>
      <c r="C18" s="12">
        <f t="shared" si="0"/>
        <v>0</v>
      </c>
      <c r="D18" s="12">
        <f t="shared" si="0"/>
        <v>0</v>
      </c>
      <c r="E18" s="12">
        <f t="shared" si="0"/>
        <v>100</v>
      </c>
      <c r="F18" s="12">
        <f t="shared" si="0"/>
        <v>0</v>
      </c>
      <c r="G18" s="12">
        <f t="shared" si="0"/>
        <v>0</v>
      </c>
      <c r="H18" s="12">
        <f t="shared" si="0"/>
        <v>100</v>
      </c>
      <c r="I18" s="12">
        <f t="shared" si="0"/>
        <v>0</v>
      </c>
      <c r="J18" s="14" t="s">
        <v>80</v>
      </c>
      <c r="K18" s="34"/>
      <c r="L18" s="10"/>
      <c r="M18" s="13"/>
      <c r="N18" s="13">
        <f>SUM(N16:N17)</f>
        <v>85</v>
      </c>
      <c r="O18" s="13"/>
      <c r="P18" s="49">
        <f>SUM(N18:O18)</f>
        <v>85</v>
      </c>
    </row>
    <row r="19" spans="1:16" ht="15.75">
      <c r="A19" s="32"/>
      <c r="B19" s="32"/>
      <c r="C19" s="33"/>
      <c r="D19" s="33"/>
      <c r="E19" s="33"/>
      <c r="F19" s="33"/>
      <c r="G19" s="33"/>
      <c r="H19" s="33"/>
      <c r="I19" s="33"/>
      <c r="J19" s="14" t="s">
        <v>43</v>
      </c>
      <c r="K19" s="34"/>
      <c r="L19" s="15"/>
      <c r="M19" s="33"/>
      <c r="N19" s="33"/>
      <c r="O19" s="33"/>
      <c r="P19" s="56"/>
    </row>
    <row r="20" spans="1:16" ht="15.75">
      <c r="A20" s="32"/>
      <c r="B20" s="32"/>
      <c r="C20" s="33"/>
      <c r="D20" s="33"/>
      <c r="E20" s="33"/>
      <c r="F20" s="33"/>
      <c r="G20" s="33"/>
      <c r="H20" s="33"/>
      <c r="I20" s="33"/>
      <c r="J20" s="14" t="s">
        <v>63</v>
      </c>
      <c r="K20" s="34"/>
      <c r="L20" s="15"/>
      <c r="M20" s="33"/>
      <c r="N20" s="33"/>
      <c r="O20" s="33"/>
      <c r="P20" s="56"/>
    </row>
    <row r="21" spans="1:16" ht="15.75">
      <c r="A21" s="32"/>
      <c r="B21" s="32"/>
      <c r="C21" s="33"/>
      <c r="D21" s="33"/>
      <c r="E21" s="33"/>
      <c r="F21" s="33"/>
      <c r="G21" s="33"/>
      <c r="H21" s="33"/>
      <c r="I21" s="33"/>
      <c r="J21" s="14" t="s">
        <v>138</v>
      </c>
      <c r="K21" s="34"/>
      <c r="L21" s="10"/>
      <c r="M21" s="33"/>
      <c r="N21" s="33"/>
      <c r="O21" s="33"/>
      <c r="P21" s="56"/>
    </row>
    <row r="22" spans="1:16" ht="15.75">
      <c r="A22" s="32"/>
      <c r="B22" s="32"/>
      <c r="C22" s="33"/>
      <c r="D22" s="33"/>
      <c r="E22" s="33"/>
      <c r="F22" s="33"/>
      <c r="G22" s="33"/>
      <c r="H22" s="33"/>
      <c r="I22" s="33"/>
      <c r="J22" s="14" t="s">
        <v>46</v>
      </c>
      <c r="K22" s="34"/>
      <c r="L22" s="10"/>
      <c r="M22" s="33"/>
      <c r="N22" s="33"/>
      <c r="O22" s="33"/>
      <c r="P22" s="56"/>
    </row>
    <row r="23" spans="1:16" ht="15.75">
      <c r="A23" s="32"/>
      <c r="B23" s="32"/>
      <c r="C23" s="33"/>
      <c r="D23" s="72"/>
      <c r="E23" s="72"/>
      <c r="F23" s="72"/>
      <c r="G23" s="72"/>
      <c r="H23" s="7">
        <v>20</v>
      </c>
      <c r="I23" s="72"/>
      <c r="J23" s="14" t="s">
        <v>47</v>
      </c>
      <c r="K23" s="34"/>
      <c r="L23" s="10" t="s">
        <v>137</v>
      </c>
      <c r="M23" s="72"/>
      <c r="N23" s="72"/>
      <c r="O23" s="72"/>
      <c r="P23" s="57">
        <f aca="true" t="shared" si="1" ref="P23:P28">SUM(M23:O23)</f>
        <v>0</v>
      </c>
    </row>
    <row r="24" spans="1:16" ht="15.75">
      <c r="A24" s="90">
        <f>A23</f>
        <v>0</v>
      </c>
      <c r="B24" s="90">
        <f aca="true" t="shared" si="2" ref="B24:I24">B23</f>
        <v>0</v>
      </c>
      <c r="C24" s="90">
        <f t="shared" si="2"/>
        <v>0</v>
      </c>
      <c r="D24" s="90">
        <f t="shared" si="2"/>
        <v>0</v>
      </c>
      <c r="E24" s="90">
        <f t="shared" si="2"/>
        <v>0</v>
      </c>
      <c r="F24" s="90">
        <f t="shared" si="2"/>
        <v>0</v>
      </c>
      <c r="G24" s="90">
        <f t="shared" si="2"/>
        <v>0</v>
      </c>
      <c r="H24" s="92">
        <f t="shared" si="2"/>
        <v>20</v>
      </c>
      <c r="I24" s="90">
        <f t="shared" si="2"/>
        <v>0</v>
      </c>
      <c r="J24" s="14" t="s">
        <v>79</v>
      </c>
      <c r="K24" s="34"/>
      <c r="L24" s="10"/>
      <c r="M24" s="90">
        <f>M23</f>
        <v>0</v>
      </c>
      <c r="N24" s="90">
        <f>N23</f>
        <v>0</v>
      </c>
      <c r="O24" s="90">
        <f>O23</f>
        <v>0</v>
      </c>
      <c r="P24" s="91">
        <f t="shared" si="1"/>
        <v>0</v>
      </c>
    </row>
    <row r="25" spans="1:16" ht="15.75">
      <c r="A25" s="12">
        <f>A24+A18</f>
        <v>0</v>
      </c>
      <c r="B25" s="12">
        <f aca="true" t="shared" si="3" ref="B25:I25">B24+B18</f>
        <v>25</v>
      </c>
      <c r="C25" s="12">
        <f t="shared" si="3"/>
        <v>0</v>
      </c>
      <c r="D25" s="12">
        <f t="shared" si="3"/>
        <v>0</v>
      </c>
      <c r="E25" s="12">
        <f t="shared" si="3"/>
        <v>100</v>
      </c>
      <c r="F25" s="12">
        <f t="shared" si="3"/>
        <v>0</v>
      </c>
      <c r="G25" s="12">
        <f t="shared" si="3"/>
        <v>0</v>
      </c>
      <c r="H25" s="12">
        <f t="shared" si="3"/>
        <v>120</v>
      </c>
      <c r="I25" s="12">
        <f t="shared" si="3"/>
        <v>0</v>
      </c>
      <c r="J25" s="14" t="s">
        <v>31</v>
      </c>
      <c r="K25" s="34"/>
      <c r="L25" s="10"/>
      <c r="M25" s="12">
        <f>M24+M18</f>
        <v>0</v>
      </c>
      <c r="N25" s="12">
        <f>N24+N18</f>
        <v>85</v>
      </c>
      <c r="O25" s="12">
        <f>O24+O18</f>
        <v>0</v>
      </c>
      <c r="P25" s="57">
        <f t="shared" si="1"/>
        <v>85</v>
      </c>
    </row>
    <row r="26" spans="1:16" ht="15.75">
      <c r="A26" s="12">
        <f>A25</f>
        <v>0</v>
      </c>
      <c r="B26" s="12">
        <f aca="true" t="shared" si="4" ref="B26:I26">B25</f>
        <v>25</v>
      </c>
      <c r="C26" s="12">
        <f t="shared" si="4"/>
        <v>0</v>
      </c>
      <c r="D26" s="12">
        <f t="shared" si="4"/>
        <v>0</v>
      </c>
      <c r="E26" s="12">
        <f t="shared" si="4"/>
        <v>100</v>
      </c>
      <c r="F26" s="12">
        <f t="shared" si="4"/>
        <v>0</v>
      </c>
      <c r="G26" s="12">
        <f t="shared" si="4"/>
        <v>0</v>
      </c>
      <c r="H26" s="12">
        <f t="shared" si="4"/>
        <v>120</v>
      </c>
      <c r="I26" s="12">
        <f t="shared" si="4"/>
        <v>0</v>
      </c>
      <c r="J26" s="14" t="s">
        <v>71</v>
      </c>
      <c r="K26" s="34"/>
      <c r="L26" s="10"/>
      <c r="M26" s="12">
        <f>M25</f>
        <v>0</v>
      </c>
      <c r="N26" s="12">
        <f>N25</f>
        <v>85</v>
      </c>
      <c r="O26" s="12">
        <f>O25</f>
        <v>0</v>
      </c>
      <c r="P26" s="57">
        <f t="shared" si="1"/>
        <v>85</v>
      </c>
    </row>
    <row r="27" spans="1:16" ht="15.75">
      <c r="A27" s="12">
        <f>'608'!A30</f>
        <v>190.13999999999996</v>
      </c>
      <c r="B27" s="12">
        <f>'608'!B30</f>
        <v>212.20999999999998</v>
      </c>
      <c r="C27" s="12">
        <f>'608'!C30</f>
        <v>0</v>
      </c>
      <c r="D27" s="12">
        <f>'608'!D30</f>
        <v>243.36</v>
      </c>
      <c r="E27" s="12">
        <f>'608'!E30</f>
        <v>130.17000000000002</v>
      </c>
      <c r="F27" s="12">
        <f>'608'!F30</f>
        <v>0</v>
      </c>
      <c r="G27" s="12">
        <f>'608'!G30</f>
        <v>247.09</v>
      </c>
      <c r="H27" s="12">
        <f>'608'!H30</f>
        <v>162.17000000000002</v>
      </c>
      <c r="I27" s="12">
        <f>'608'!I30</f>
        <v>0</v>
      </c>
      <c r="J27" s="14" t="s">
        <v>67</v>
      </c>
      <c r="K27" s="34"/>
      <c r="L27" s="10"/>
      <c r="M27" s="12">
        <f>'608'!M30</f>
        <v>262.58000000000004</v>
      </c>
      <c r="N27" s="12">
        <f>'608'!N30</f>
        <v>145.17000000000002</v>
      </c>
      <c r="O27" s="12">
        <f>'608'!O30</f>
        <v>0</v>
      </c>
      <c r="P27" s="57">
        <f t="shared" si="1"/>
        <v>407.75000000000006</v>
      </c>
    </row>
    <row r="28" spans="1:16" ht="15.75">
      <c r="A28" s="12">
        <f>A27+A26</f>
        <v>190.13999999999996</v>
      </c>
      <c r="B28" s="12">
        <f aca="true" t="shared" si="5" ref="B28:I28">B27+B26</f>
        <v>237.20999999999998</v>
      </c>
      <c r="C28" s="12">
        <f t="shared" si="5"/>
        <v>0</v>
      </c>
      <c r="D28" s="12">
        <f t="shared" si="5"/>
        <v>243.36</v>
      </c>
      <c r="E28" s="12">
        <f t="shared" si="5"/>
        <v>230.17000000000002</v>
      </c>
      <c r="F28" s="12">
        <f t="shared" si="5"/>
        <v>0</v>
      </c>
      <c r="G28" s="12">
        <f t="shared" si="5"/>
        <v>247.09</v>
      </c>
      <c r="H28" s="12">
        <f t="shared" si="5"/>
        <v>282.17</v>
      </c>
      <c r="I28" s="12">
        <f t="shared" si="5"/>
        <v>0</v>
      </c>
      <c r="J28" s="71" t="s">
        <v>84</v>
      </c>
      <c r="K28" s="34"/>
      <c r="L28" s="10"/>
      <c r="M28" s="12">
        <f>M27+M26</f>
        <v>262.58000000000004</v>
      </c>
      <c r="N28" s="12">
        <f>N27+N26</f>
        <v>230.17000000000002</v>
      </c>
      <c r="O28" s="12">
        <f>O27+O26</f>
        <v>0</v>
      </c>
      <c r="P28" s="57">
        <f t="shared" si="1"/>
        <v>492.75000000000006</v>
      </c>
    </row>
    <row r="29" ht="12.75">
      <c r="P29" s="109"/>
    </row>
    <row r="30" ht="12.75">
      <c r="P30" s="109"/>
    </row>
  </sheetData>
  <sheetProtection/>
  <mergeCells count="13">
    <mergeCell ref="A1:P1"/>
    <mergeCell ref="A2:P2"/>
    <mergeCell ref="A3:P3"/>
    <mergeCell ref="A4:P4"/>
    <mergeCell ref="A9:C9"/>
    <mergeCell ref="D9:F9"/>
    <mergeCell ref="G9:I9"/>
    <mergeCell ref="M9:P9"/>
    <mergeCell ref="J8:L10"/>
    <mergeCell ref="A8:C8"/>
    <mergeCell ref="D8:F8"/>
    <mergeCell ref="G8:I8"/>
    <mergeCell ref="M8:P8"/>
  </mergeCells>
  <printOptions horizontalCentered="1"/>
  <pageMargins left="1" right="1" top="0.5" bottom="0.5" header="0.2" footer="0.2"/>
  <pageSetup horizontalDpi="600" verticalDpi="600" orientation="landscape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Windows®XP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Microsoft®</dc:creator>
  <cp:keywords/>
  <dc:description/>
  <cp:lastModifiedBy>System_1</cp:lastModifiedBy>
  <cp:lastPrinted>2013-03-01T07:28:34Z</cp:lastPrinted>
  <dcterms:created xsi:type="dcterms:W3CDTF">2011-02-22T07:25:43Z</dcterms:created>
  <dcterms:modified xsi:type="dcterms:W3CDTF">2013-03-06T16:37:34Z</dcterms:modified>
  <cp:category/>
  <cp:version/>
  <cp:contentType/>
  <cp:contentStatus/>
</cp:coreProperties>
</file>